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02_県連業務260115\03_各レース・行事関係\01_西日本インカレ\2026\02_エントリー書式\"/>
    </mc:Choice>
  </mc:AlternateContent>
  <xr:revisionPtr revIDLastSave="0" documentId="13_ncr:1_{09FAF0AB-8978-41D4-805A-D967B71EF3F0}" xr6:coauthVersionLast="36" xr6:coauthVersionMax="47" xr10:uidLastSave="{00000000-0000-0000-0000-000000000000}"/>
  <bookViews>
    <workbookView xWindow="-105" yWindow="-105" windowWidth="23250" windowHeight="12450" tabRatio="864" xr2:uid="{00000000-000D-0000-FFFF-FFFF00000000}"/>
  </bookViews>
  <sheets>
    <sheet name="①書式A" sheetId="13" r:id="rId1"/>
    <sheet name="➁エントリー料他計算フォーム" sheetId="14" r:id="rId2"/>
    <sheet name="③書式B（メンバー表） 470 " sheetId="3" r:id="rId3"/>
    <sheet name="③書式C（メンバー表）スナイプ" sheetId="15" r:id="rId4"/>
    <sheet name="③書式D（メンバー表）420" sheetId="16" r:id="rId5"/>
    <sheet name="③書式E（メンバー表）ILCA6" sheetId="17" r:id="rId6"/>
    <sheet name="④書式F（支援艇出走願い書）" sheetId="5" r:id="rId7"/>
    <sheet name="集計" sheetId="11" r:id="rId8"/>
  </sheets>
  <externalReferences>
    <externalReference r:id="rId9"/>
  </externalReferences>
  <definedNames>
    <definedName name="_xlnm.Print_Area" localSheetId="2">'③書式B（メンバー表） 470 '!$A$1:$G$42</definedName>
    <definedName name="_xlnm.Print_Area" localSheetId="3">'③書式C（メンバー表）スナイプ'!$A$1:$G$42</definedName>
    <definedName name="_xlnm.Print_Area" localSheetId="4">'③書式D（メンバー表）420'!$A$1:$G$39</definedName>
    <definedName name="_xlnm.Print_Area" localSheetId="5">'③書式E（メンバー表）ILCA6'!$A$1:$G$39</definedName>
    <definedName name="_xlnm.Print_Area" localSheetId="6">'④書式F（支援艇出走願い書）'!$A$1:$G$29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11" l="1"/>
  <c r="F2" i="11"/>
  <c r="E2" i="11"/>
  <c r="B2" i="11"/>
  <c r="A2" i="11"/>
  <c r="G33" i="14" l="1"/>
  <c r="O2" i="11" s="1"/>
  <c r="N23" i="13"/>
  <c r="M23" i="13"/>
  <c r="M9" i="13"/>
  <c r="N9" i="13"/>
  <c r="O6" i="13"/>
  <c r="N6" i="13"/>
  <c r="M6" i="13"/>
  <c r="O38" i="13" l="1"/>
  <c r="N38" i="13"/>
  <c r="M38" i="13"/>
  <c r="O51" i="13"/>
  <c r="N51" i="13"/>
  <c r="M51" i="13"/>
  <c r="O79" i="13"/>
  <c r="N79" i="13"/>
  <c r="M79" i="13"/>
  <c r="M65" i="13"/>
  <c r="N65" i="13"/>
  <c r="O65" i="13"/>
  <c r="A1" i="17"/>
  <c r="A1" i="16"/>
  <c r="C4" i="17"/>
  <c r="C4" i="16"/>
  <c r="C7" i="15"/>
  <c r="C4" i="15"/>
  <c r="A1" i="15"/>
  <c r="C7" i="3"/>
  <c r="C4" i="3"/>
  <c r="B5" i="14"/>
  <c r="A1" i="3" l="1"/>
  <c r="E16" i="14"/>
  <c r="D16" i="14"/>
  <c r="C16" i="14"/>
  <c r="E15" i="14"/>
  <c r="D15" i="14"/>
  <c r="C15" i="14"/>
  <c r="E14" i="14"/>
  <c r="D14" i="14"/>
  <c r="C14" i="14"/>
  <c r="E13" i="14"/>
  <c r="D13" i="14"/>
  <c r="C13" i="14"/>
  <c r="M20" i="13"/>
  <c r="C12" i="14" s="1"/>
  <c r="O20" i="13"/>
  <c r="E12" i="14" s="1"/>
  <c r="N20" i="13"/>
  <c r="D12" i="14" s="1"/>
  <c r="E11" i="14"/>
  <c r="D11" i="14"/>
  <c r="C11" i="14"/>
  <c r="C49" i="13"/>
  <c r="C36" i="13"/>
  <c r="B4" i="14"/>
  <c r="A1" i="14"/>
  <c r="F12" i="14" l="1"/>
  <c r="C26" i="14" s="1"/>
  <c r="F13" i="14"/>
  <c r="F27" i="14"/>
  <c r="N2" i="11" s="1"/>
  <c r="E27" i="14"/>
  <c r="M2" i="11" s="1"/>
  <c r="F14" i="14"/>
  <c r="F28" i="14"/>
  <c r="E28" i="14"/>
  <c r="F29" i="14"/>
  <c r="E29" i="14"/>
  <c r="F30" i="14"/>
  <c r="E30" i="14"/>
  <c r="F16" i="14"/>
  <c r="F15" i="14"/>
  <c r="F26" i="14"/>
  <c r="E26" i="14"/>
  <c r="E25" i="14"/>
  <c r="F25" i="14"/>
  <c r="F11" i="14"/>
  <c r="C25" i="14" s="1"/>
  <c r="C77" i="13"/>
  <c r="C63" i="13"/>
  <c r="C18" i="13"/>
  <c r="D2" i="11" s="1"/>
  <c r="C4" i="13"/>
  <c r="C2" i="11" s="1"/>
  <c r="D26" i="14" l="1"/>
  <c r="G26" i="14" s="1"/>
  <c r="D27" i="14"/>
  <c r="L2" i="11" s="1"/>
  <c r="C27" i="14"/>
  <c r="K2" i="11" s="1"/>
  <c r="P2" i="11" s="1"/>
  <c r="C29" i="14"/>
  <c r="D29" i="14"/>
  <c r="C30" i="14"/>
  <c r="D30" i="14"/>
  <c r="D28" i="14"/>
  <c r="C28" i="14"/>
  <c r="D25" i="14"/>
  <c r="G25" i="14" s="1"/>
  <c r="G28" i="14" l="1"/>
  <c r="G27" i="14"/>
  <c r="G30" i="14"/>
  <c r="G29" i="14"/>
  <c r="F15" i="5"/>
  <c r="F3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tc={B2296F54-9C78-4366-9A19-A86F36F70C55}</author>
  </authors>
  <commentList>
    <comment ref="C4" authorId="0" shapeId="0" xr:uid="{505EBD6A-DE39-48DA-BBA6-CE3F954F92DB}">
      <text>
        <r>
          <rPr>
            <b/>
            <sz val="9"/>
            <color indexed="81"/>
            <rFont val="MS P ゴシック"/>
            <family val="3"/>
            <charset val="128"/>
          </rPr>
          <t>艇番号に値が入力されたらエントリー艇数が自動でカウントされる。</t>
        </r>
      </text>
    </comment>
    <comment ref="E19" authorId="1" shapeId="0" xr:uid="{B2296F54-9C78-4366-9A19-A86F36F70C55}">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団体名を記載。同団体でAチーム、Bチーム等に分かれる場合は、「〇〇大学A」「〇〇大学B」と記載</t>
        </r>
      </text>
    </comment>
    <comment ref="C36" authorId="0" shapeId="0" xr:uid="{823F77F6-7E36-44EA-A7AF-08D7B026CEBF}">
      <text>
        <r>
          <rPr>
            <b/>
            <sz val="9"/>
            <color indexed="81"/>
            <rFont val="MS P ゴシック"/>
            <family val="3"/>
            <charset val="128"/>
          </rPr>
          <t>艇番号に値が入ると1カウント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tc={0FA619CF-34EB-4FA9-85BA-133E296C90FF}</author>
    <author>tc={A8AA6A7D-978A-4290-A8CA-E7B2D487C338}</author>
    <author>tc={D6F10092-296E-4A31-8395-0A1636F5258F}</author>
    <author>tc={792DF40C-1261-4ADA-B355-94A5A0861727}</author>
    <author>tc={7884C4BA-E6AF-42D2-A840-E8FD8F01FDD8}</author>
  </authors>
  <commentList>
    <comment ref="A4" authorId="0" shapeId="0" xr:uid="{0FA619CF-34EB-4FA9-85BA-133E296C90FF}">
      <text>
        <r>
          <rPr>
            <sz val="8"/>
            <color indexed="81"/>
            <rFont val="ＭＳ Ｐゴシック"/>
            <family val="3"/>
            <charset val="128"/>
          </rPr>
          <t>コメント:インカレ参加者が記入（青欄）</t>
        </r>
      </text>
    </comment>
    <comment ref="D4" authorId="1" shapeId="0" xr:uid="{A8AA6A7D-978A-4290-A8CA-E7B2D487C338}">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指導者は監督・コーチをいいます。</t>
        </r>
      </text>
    </comment>
    <comment ref="A7" authorId="2" shapeId="0" xr:uid="{D6F10092-296E-4A31-8395-0A1636F5258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7" authorId="3" shapeId="0" xr:uid="{792DF40C-1261-4ADA-B355-94A5A0861727}">
      <text>
        <r>
          <rPr>
            <sz val="9"/>
            <color indexed="81"/>
            <rFont val="ＭＳ Ｐゴシック"/>
            <family val="3"/>
            <charset val="128"/>
          </rPr>
          <t>代表者は中高クラブ指導者、団体代表者、クラブ引率者等をいいます。</t>
        </r>
      </text>
    </comment>
    <comment ref="A10" authorId="4" shapeId="0" xr:uid="{7884C4BA-E6AF-42D2-A840-E8FD8F01FDD8}">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インカレ、ヨットウィーク参加者が共通で記入する欄（黄欄）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tc={43531471-1061-477B-8636-B39A1EFD41DC}</author>
    <author>tc={463979A8-4347-40E8-BA01-3530DE25CB5F}</author>
    <author>tc={EB255176-EF36-4ABE-93FC-FD74590BC56A}</author>
    <author>tc={5B878C79-A102-472C-A912-F4E06E532426}</author>
    <author>tc={42F23435-98C4-4225-B300-CB9BB763FCF5}</author>
  </authors>
  <commentList>
    <comment ref="A4" authorId="0" shapeId="0" xr:uid="{43531471-1061-477B-8636-B39A1EFD41DC}">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インカレ参加者が記入（青欄）</t>
        </r>
      </text>
    </comment>
    <comment ref="D4" authorId="1" shapeId="0" xr:uid="{463979A8-4347-40E8-BA01-3530DE25CB5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指導者は監督・コーチをいいます。</t>
        </r>
      </text>
    </comment>
    <comment ref="A7" authorId="2" shapeId="0" xr:uid="{EB255176-EF36-4ABE-93FC-FD74590BC56A}">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7" authorId="3" shapeId="0" xr:uid="{5B878C79-A102-472C-A912-F4E06E532426}">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代表者は中高クラブ指導者、団体代表者、クラブ引率者等をいいます。</t>
        </r>
      </text>
    </comment>
    <comment ref="A10" authorId="4" shapeId="0" xr:uid="{42F23435-98C4-4225-B300-CB9BB763FCF5}">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インカレ、ヨットウィーク参加者が共通で記入する欄（黄欄）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tc={90D800DF-6127-410E-984F-1428FE3FD9A3}</author>
    <author>tc={F6B498F8-6DD9-47AC-BD3C-99DBB192E28D}</author>
    <author>tc={773DDF72-5CB4-42A3-886E-402A7D4704F9}</author>
  </authors>
  <commentList>
    <comment ref="A4" authorId="0" shapeId="0" xr:uid="{90D800DF-6127-410E-984F-1428FE3FD9A3}">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4" authorId="1" shapeId="0" xr:uid="{F6B498F8-6DD9-47AC-BD3C-99DBB192E28D}">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代表者は中高クラブ指導者、団体代表者、クラブ引率者等をいいます。</t>
        </r>
      </text>
    </comment>
    <comment ref="A7" authorId="2" shapeId="0" xr:uid="{773DDF72-5CB4-42A3-886E-402A7D4704F9}">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インカレ、ヨットウィーク参加者が共通で記入する欄（黄欄）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tc={F85F88FF-17D7-46BC-BEAB-B452CA4FADDF}</author>
    <author>tc={6DB49383-46CB-415A-9CF2-4D93F7A5DBF8}</author>
    <author>tc={DDCA9DF0-28A5-49DB-9BF9-6607FD7AE2B3}</author>
  </authors>
  <commentList>
    <comment ref="A4" authorId="0" shapeId="0" xr:uid="{F85F88FF-17D7-46BC-BEAB-B452CA4FADD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4" authorId="1" shapeId="0" xr:uid="{6DB49383-46CB-415A-9CF2-4D93F7A5DBF8}">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代表者は中高クラブ指導者、団体代表者、クラブ引率者等をいいます。</t>
        </r>
      </text>
    </comment>
    <comment ref="A7" authorId="2" shapeId="0" xr:uid="{DDCA9DF0-28A5-49DB-9BF9-6607FD7AE2B3}">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インカレ、ヨットウィーク参加者が共通で記入する欄（黄欄）</t>
        </r>
      </text>
    </comment>
  </commentList>
</comments>
</file>

<file path=xl/sharedStrings.xml><?xml version="1.0" encoding="utf-8"?>
<sst xmlns="http://schemas.openxmlformats.org/spreadsheetml/2006/main" count="334" uniqueCount="153">
  <si>
    <t>大学名</t>
    <rPh sb="0" eb="2">
      <t>ダイガク</t>
    </rPh>
    <rPh sb="2" eb="3">
      <t>メイ</t>
    </rPh>
    <phoneticPr fontId="2"/>
  </si>
  <si>
    <t>メンバー表</t>
    <rPh sb="4" eb="5">
      <t>ヒョウ</t>
    </rPh>
    <phoneticPr fontId="2"/>
  </si>
  <si>
    <t>No</t>
    <phoneticPr fontId="2"/>
  </si>
  <si>
    <t>ふりがな</t>
    <phoneticPr fontId="2"/>
  </si>
  <si>
    <t xml:space="preserve">学　年         </t>
    <rPh sb="0" eb="1">
      <t>ガク</t>
    </rPh>
    <rPh sb="2" eb="3">
      <t>トシ</t>
    </rPh>
    <phoneticPr fontId="2"/>
  </si>
  <si>
    <t>バッジテストＮＯ</t>
    <phoneticPr fontId="2"/>
  </si>
  <si>
    <t>ＪＳＡＦ登録ＮＯ</t>
    <rPh sb="4" eb="6">
      <t>トウロク</t>
    </rPh>
    <phoneticPr fontId="2"/>
  </si>
  <si>
    <t>※枠が不足する場合は、コピーし、用紙の左端にＮoを付け加えて提出して下さい。</t>
    <rPh sb="1" eb="2">
      <t>ワク</t>
    </rPh>
    <rPh sb="3" eb="5">
      <t>フソク</t>
    </rPh>
    <rPh sb="7" eb="9">
      <t>バアイ</t>
    </rPh>
    <rPh sb="16" eb="18">
      <t>ヨウシ</t>
    </rPh>
    <rPh sb="19" eb="21">
      <t>ヒダリハシ</t>
    </rPh>
    <rPh sb="25" eb="26">
      <t>ツ</t>
    </rPh>
    <rPh sb="27" eb="28">
      <t>クワ</t>
    </rPh>
    <rPh sb="30" eb="32">
      <t>テイシュツ</t>
    </rPh>
    <rPh sb="34" eb="35">
      <t>クダ</t>
    </rPh>
    <phoneticPr fontId="2"/>
  </si>
  <si>
    <t>支援艇出走願い書</t>
    <rPh sb="0" eb="2">
      <t>シエン</t>
    </rPh>
    <rPh sb="2" eb="3">
      <t>テイ</t>
    </rPh>
    <rPh sb="3" eb="5">
      <t>シュッソウ</t>
    </rPh>
    <rPh sb="5" eb="6">
      <t>ネガ</t>
    </rPh>
    <rPh sb="7" eb="8">
      <t>ショ</t>
    </rPh>
    <phoneticPr fontId="2"/>
  </si>
  <si>
    <t>《記》</t>
    <phoneticPr fontId="2"/>
  </si>
  <si>
    <t>エンジン種類（該当に○）　　及び馬力数</t>
    <rPh sb="4" eb="6">
      <t>シュルイ</t>
    </rPh>
    <rPh sb="7" eb="9">
      <t>ガイトウ</t>
    </rPh>
    <rPh sb="14" eb="15">
      <t>オヨ</t>
    </rPh>
    <rPh sb="16" eb="18">
      <t>バリキ</t>
    </rPh>
    <rPh sb="18" eb="19">
      <t>スウ</t>
    </rPh>
    <phoneticPr fontId="2"/>
  </si>
  <si>
    <t>定　　　　　　員</t>
    <rPh sb="0" eb="1">
      <t>サダム</t>
    </rPh>
    <rPh sb="7" eb="8">
      <t>イン</t>
    </rPh>
    <phoneticPr fontId="2"/>
  </si>
  <si>
    <t>所　　属</t>
    <rPh sb="0" eb="1">
      <t>トコロ</t>
    </rPh>
    <rPh sb="3" eb="4">
      <t>ゾク</t>
    </rPh>
    <phoneticPr fontId="2"/>
  </si>
  <si>
    <t>責任者</t>
    <rPh sb="0" eb="3">
      <t>セキニンシャ</t>
    </rPh>
    <phoneticPr fontId="2"/>
  </si>
  <si>
    <t>携帯TEL</t>
    <rPh sb="0" eb="2">
      <t>ケイタイ</t>
    </rPh>
    <phoneticPr fontId="2"/>
  </si>
  <si>
    <t>以下レース委員会記入</t>
    <rPh sb="0" eb="2">
      <t>イカ</t>
    </rPh>
    <rPh sb="5" eb="8">
      <t>イインカイ</t>
    </rPh>
    <rPh sb="8" eb="10">
      <t>キニュウ</t>
    </rPh>
    <phoneticPr fontId="2"/>
  </si>
  <si>
    <t>上記の艇の出走を許可する。</t>
    <rPh sb="0" eb="2">
      <t>ジョウキ</t>
    </rPh>
    <rPh sb="3" eb="4">
      <t>テイ</t>
    </rPh>
    <rPh sb="5" eb="7">
      <t>シュッソウ</t>
    </rPh>
    <rPh sb="8" eb="10">
      <t>キョカ</t>
    </rPh>
    <phoneticPr fontId="2"/>
  </si>
  <si>
    <t>レース公示または帆走指示書の支援艇条項を確認し、規則を遵守すること。</t>
    <rPh sb="3" eb="5">
      <t>コウジ</t>
    </rPh>
    <rPh sb="8" eb="10">
      <t>ハンソウ</t>
    </rPh>
    <rPh sb="10" eb="13">
      <t>シジショ</t>
    </rPh>
    <rPh sb="14" eb="16">
      <t>シエン</t>
    </rPh>
    <rPh sb="16" eb="17">
      <t>テイ</t>
    </rPh>
    <rPh sb="17" eb="19">
      <t>ジョウコウ</t>
    </rPh>
    <rPh sb="20" eb="22">
      <t>カクニン</t>
    </rPh>
    <rPh sb="24" eb="26">
      <t>キソク</t>
    </rPh>
    <rPh sb="27" eb="29">
      <t>ジュンシュ</t>
    </rPh>
    <phoneticPr fontId="2"/>
  </si>
  <si>
    <t>レース委員会</t>
    <rPh sb="3" eb="6">
      <t>イインカイ</t>
    </rPh>
    <phoneticPr fontId="2"/>
  </si>
  <si>
    <t>レース委員長</t>
    <rPh sb="3" eb="6">
      <t>イインチョウ</t>
    </rPh>
    <phoneticPr fontId="2"/>
  </si>
  <si>
    <t>担当者</t>
    <rPh sb="0" eb="3">
      <t>タントウシャ</t>
    </rPh>
    <phoneticPr fontId="2"/>
  </si>
  <si>
    <t>受付→レース委員会事務局→（コピー）プロテスト委員会</t>
    <phoneticPr fontId="2"/>
  </si>
  <si>
    <t>メールアドレス</t>
    <phoneticPr fontId="2"/>
  </si>
  <si>
    <t>名</t>
    <rPh sb="0" eb="1">
      <t>ナ</t>
    </rPh>
    <phoneticPr fontId="2"/>
  </si>
  <si>
    <t>フィート</t>
    <phoneticPr fontId="2"/>
  </si>
  <si>
    <t>470級</t>
    <rPh sb="3" eb="4">
      <t>キュウ</t>
    </rPh>
    <phoneticPr fontId="2"/>
  </si>
  <si>
    <t>スナイプ級</t>
    <rPh sb="4" eb="5">
      <t>キュウ</t>
    </rPh>
    <phoneticPr fontId="2"/>
  </si>
  <si>
    <t>420級</t>
    <rPh sb="3" eb="4">
      <t>キュウ</t>
    </rPh>
    <phoneticPr fontId="2"/>
  </si>
  <si>
    <t>ILCA6級</t>
    <rPh sb="5" eb="6">
      <t>キュウ</t>
    </rPh>
    <phoneticPr fontId="2"/>
  </si>
  <si>
    <t>エントリー艇数</t>
    <rPh sb="5" eb="6">
      <t>テイ</t>
    </rPh>
    <rPh sb="6" eb="7">
      <t>スウ</t>
    </rPh>
    <phoneticPr fontId="2"/>
  </si>
  <si>
    <t>大会期間日数</t>
    <rPh sb="0" eb="2">
      <t>タイカイ</t>
    </rPh>
    <rPh sb="2" eb="4">
      <t>キカン</t>
    </rPh>
    <rPh sb="4" eb="6">
      <t>ニッスウ</t>
    </rPh>
    <phoneticPr fontId="19"/>
  </si>
  <si>
    <t>水道使用料（1日）</t>
    <rPh sb="0" eb="2">
      <t>スイドウ</t>
    </rPh>
    <rPh sb="2" eb="5">
      <t>シヨウリョウ</t>
    </rPh>
    <rPh sb="7" eb="8">
      <t>ヒ</t>
    </rPh>
    <phoneticPr fontId="19"/>
  </si>
  <si>
    <t>ハーバー使用料（1日）</t>
    <rPh sb="4" eb="7">
      <t>シヨウリョウ</t>
    </rPh>
    <rPh sb="9" eb="10">
      <t>ヒ</t>
    </rPh>
    <phoneticPr fontId="19"/>
  </si>
  <si>
    <t>識別番号料</t>
    <rPh sb="0" eb="2">
      <t>シキベツ</t>
    </rPh>
    <rPh sb="2" eb="4">
      <t>バンゴウ</t>
    </rPh>
    <rPh sb="4" eb="5">
      <t>リョウ</t>
    </rPh>
    <phoneticPr fontId="19"/>
  </si>
  <si>
    <t>ILCA6</t>
    <phoneticPr fontId="19"/>
  </si>
  <si>
    <t>合計（振込額）</t>
    <rPh sb="0" eb="2">
      <t>ゴウケイ</t>
    </rPh>
    <rPh sb="3" eb="5">
      <t>フリコ</t>
    </rPh>
    <rPh sb="5" eb="6">
      <t>ガク</t>
    </rPh>
    <phoneticPr fontId="19"/>
  </si>
  <si>
    <t>スナイプ</t>
    <phoneticPr fontId="19"/>
  </si>
  <si>
    <t>(料金設定）</t>
    <rPh sb="1" eb="3">
      <t>リョウキン</t>
    </rPh>
    <rPh sb="3" eb="5">
      <t>セッテイ</t>
    </rPh>
    <phoneticPr fontId="19"/>
  </si>
  <si>
    <t>小計</t>
    <rPh sb="0" eb="2">
      <t>ショウケイ</t>
    </rPh>
    <phoneticPr fontId="19"/>
  </si>
  <si>
    <t>水道代</t>
    <rPh sb="0" eb="2">
      <t>スイドウ</t>
    </rPh>
    <rPh sb="2" eb="3">
      <t>ダイ</t>
    </rPh>
    <phoneticPr fontId="19"/>
  </si>
  <si>
    <t>ハーバー使用料</t>
    <rPh sb="4" eb="7">
      <t>シヨウリョウ</t>
    </rPh>
    <phoneticPr fontId="19"/>
  </si>
  <si>
    <t>エントリー料</t>
    <rPh sb="5" eb="6">
      <t>リョウ</t>
    </rPh>
    <phoneticPr fontId="19"/>
  </si>
  <si>
    <t>クラス</t>
    <phoneticPr fontId="19"/>
  </si>
  <si>
    <t>（計算結果）</t>
    <rPh sb="1" eb="3">
      <t>ケイサン</t>
    </rPh>
    <rPh sb="3" eb="5">
      <t>ケッカ</t>
    </rPh>
    <phoneticPr fontId="19"/>
  </si>
  <si>
    <t>持込支援艇：福岡市ヨットハーバー以外から持ち込み、係留する艇</t>
    <rPh sb="0" eb="2">
      <t>モチコミ</t>
    </rPh>
    <rPh sb="2" eb="5">
      <t>シエンテイ</t>
    </rPh>
    <rPh sb="6" eb="9">
      <t>フクオカシ</t>
    </rPh>
    <rPh sb="16" eb="18">
      <t>イガイ</t>
    </rPh>
    <rPh sb="20" eb="21">
      <t>モ</t>
    </rPh>
    <rPh sb="22" eb="23">
      <t>コ</t>
    </rPh>
    <rPh sb="25" eb="27">
      <t>ケイリュウ</t>
    </rPh>
    <rPh sb="29" eb="30">
      <t>テイ</t>
    </rPh>
    <phoneticPr fontId="19"/>
  </si>
  <si>
    <t>地元艇：福岡市ヨットハーバー内で活動しており既にバース代・水道代を支払っている艇</t>
    <rPh sb="0" eb="2">
      <t>ジモト</t>
    </rPh>
    <rPh sb="2" eb="3">
      <t>テイ</t>
    </rPh>
    <rPh sb="16" eb="18">
      <t>カツドウ</t>
    </rPh>
    <phoneticPr fontId="19"/>
  </si>
  <si>
    <t>持込艇：福岡市ヨットハーバー以外から持ち込む艇</t>
    <rPh sb="0" eb="2">
      <t>モチコミ</t>
    </rPh>
    <rPh sb="2" eb="3">
      <t>テイ</t>
    </rPh>
    <rPh sb="4" eb="7">
      <t>フクオカシ</t>
    </rPh>
    <rPh sb="14" eb="16">
      <t>イガイ</t>
    </rPh>
    <rPh sb="18" eb="19">
      <t>モ</t>
    </rPh>
    <rPh sb="20" eb="21">
      <t>コ</t>
    </rPh>
    <rPh sb="22" eb="23">
      <t>テイ</t>
    </rPh>
    <phoneticPr fontId="19"/>
  </si>
  <si>
    <t>地元艇</t>
    <rPh sb="0" eb="2">
      <t>ジモト</t>
    </rPh>
    <rPh sb="2" eb="3">
      <t>テイ</t>
    </rPh>
    <phoneticPr fontId="19"/>
  </si>
  <si>
    <t>チャーター艇</t>
    <rPh sb="5" eb="6">
      <t>テイ</t>
    </rPh>
    <phoneticPr fontId="19"/>
  </si>
  <si>
    <t>持込艇</t>
    <rPh sb="0" eb="2">
      <t>モチコミ</t>
    </rPh>
    <rPh sb="2" eb="3">
      <t>テイ</t>
    </rPh>
    <phoneticPr fontId="19"/>
  </si>
  <si>
    <t>係留日数</t>
    <rPh sb="0" eb="2">
      <t>ケイリュウ</t>
    </rPh>
    <rPh sb="2" eb="4">
      <t>ニッスウ</t>
    </rPh>
    <phoneticPr fontId="19"/>
  </si>
  <si>
    <t>持込支援艇</t>
    <rPh sb="0" eb="2">
      <t>モチコミ</t>
    </rPh>
    <rPh sb="2" eb="5">
      <t>シエンテイ</t>
    </rPh>
    <phoneticPr fontId="19"/>
  </si>
  <si>
    <t>エントリーする艇の内訳</t>
    <rPh sb="7" eb="8">
      <t>テイ</t>
    </rPh>
    <rPh sb="9" eb="11">
      <t>ウチワケ</t>
    </rPh>
    <phoneticPr fontId="19"/>
  </si>
  <si>
    <t>支援艇</t>
    <rPh sb="0" eb="3">
      <t>シエンテイ</t>
    </rPh>
    <phoneticPr fontId="19"/>
  </si>
  <si>
    <t>レース艇</t>
    <rPh sb="3" eb="4">
      <t>テイ</t>
    </rPh>
    <phoneticPr fontId="19"/>
  </si>
  <si>
    <t>2026年度西日本学生ヨット選手権大会</t>
    <rPh sb="4" eb="6">
      <t>ネンド</t>
    </rPh>
    <rPh sb="6" eb="9">
      <t>ニシニホン</t>
    </rPh>
    <rPh sb="9" eb="11">
      <t>ガクセイ</t>
    </rPh>
    <rPh sb="14" eb="19">
      <t>センシュケンタイカイ</t>
    </rPh>
    <phoneticPr fontId="2"/>
  </si>
  <si>
    <t>2026年度西日本ヨットウィーク</t>
    <rPh sb="4" eb="6">
      <t>ネンド</t>
    </rPh>
    <rPh sb="6" eb="9">
      <t>ニシニホン</t>
    </rPh>
    <phoneticPr fontId="2"/>
  </si>
  <si>
    <t>大学生用</t>
    <rPh sb="0" eb="3">
      <t>ダイガクセイ</t>
    </rPh>
    <rPh sb="3" eb="4">
      <t>ヨウ</t>
    </rPh>
    <phoneticPr fontId="2"/>
  </si>
  <si>
    <t>団体orオープン</t>
    <rPh sb="0" eb="2">
      <t>ダンタイ</t>
    </rPh>
    <phoneticPr fontId="2"/>
  </si>
  <si>
    <t>艇持込有無</t>
    <rPh sb="0" eb="1">
      <t>テイ</t>
    </rPh>
    <rPh sb="1" eb="3">
      <t>モチコミ</t>
    </rPh>
    <rPh sb="3" eb="5">
      <t>ウム</t>
    </rPh>
    <phoneticPr fontId="2"/>
  </si>
  <si>
    <t>地元艇</t>
    <rPh sb="0" eb="2">
      <t>ジモト</t>
    </rPh>
    <rPh sb="2" eb="3">
      <t>テイ</t>
    </rPh>
    <phoneticPr fontId="2"/>
  </si>
  <si>
    <t>チャーター艇</t>
    <rPh sb="5" eb="6">
      <t>テイ</t>
    </rPh>
    <phoneticPr fontId="2"/>
  </si>
  <si>
    <t>持込艇</t>
    <rPh sb="0" eb="3">
      <t>モチコミテイ</t>
    </rPh>
    <phoneticPr fontId="2"/>
  </si>
  <si>
    <t>大会別</t>
    <rPh sb="0" eb="2">
      <t>タイカイ</t>
    </rPh>
    <rPh sb="2" eb="3">
      <t>ベツ</t>
    </rPh>
    <phoneticPr fontId="2"/>
  </si>
  <si>
    <t>ヨットウィーク</t>
    <phoneticPr fontId="2"/>
  </si>
  <si>
    <t>大会別</t>
    <rPh sb="0" eb="3">
      <t>タイカイベツ</t>
    </rPh>
    <phoneticPr fontId="2"/>
  </si>
  <si>
    <t>社会人・高校生用</t>
    <rPh sb="0" eb="3">
      <t>シャカイジン</t>
    </rPh>
    <rPh sb="4" eb="7">
      <t>コウコウセイ</t>
    </rPh>
    <rPh sb="7" eb="8">
      <t>ヨウ</t>
    </rPh>
    <phoneticPr fontId="2"/>
  </si>
  <si>
    <t>団体</t>
    <rPh sb="0" eb="2">
      <t>ダンタイ</t>
    </rPh>
    <phoneticPr fontId="2"/>
  </si>
  <si>
    <t>オープン</t>
    <phoneticPr fontId="2"/>
  </si>
  <si>
    <t>セール番号</t>
    <rPh sb="3" eb="5">
      <t>バンゴウ</t>
    </rPh>
    <phoneticPr fontId="2"/>
  </si>
  <si>
    <t>艇番号</t>
    <rPh sb="0" eb="1">
      <t>テイ</t>
    </rPh>
    <rPh sb="1" eb="3">
      <t>バンゴウ</t>
    </rPh>
    <phoneticPr fontId="2"/>
  </si>
  <si>
    <t>入力しない</t>
    <rPh sb="0" eb="2">
      <t>ニュウリョク</t>
    </rPh>
    <phoneticPr fontId="19"/>
  </si>
  <si>
    <t>所属</t>
    <rPh sb="0" eb="2">
      <t>ショゾク</t>
    </rPh>
    <phoneticPr fontId="2"/>
  </si>
  <si>
    <t>スキッパー</t>
  </si>
  <si>
    <t>スキッパー</t>
    <phoneticPr fontId="2"/>
  </si>
  <si>
    <t>クルー１</t>
  </si>
  <si>
    <t>クルー１</t>
    <phoneticPr fontId="2"/>
  </si>
  <si>
    <t>クルー２</t>
  </si>
  <si>
    <t>クルー３</t>
  </si>
  <si>
    <t>支援者艇がある場合は、持込の有無に関わらず書式Dも入力が必要です。</t>
    <rPh sb="0" eb="4">
      <t>シエンシャテイ</t>
    </rPh>
    <rPh sb="7" eb="9">
      <t>バアイ</t>
    </rPh>
    <rPh sb="11" eb="13">
      <t>モチコミ</t>
    </rPh>
    <rPh sb="14" eb="16">
      <t>ウム</t>
    </rPh>
    <rPh sb="17" eb="18">
      <t>カカ</t>
    </rPh>
    <rPh sb="21" eb="23">
      <t>ショシキ</t>
    </rPh>
    <rPh sb="25" eb="27">
      <t>ニュウリョク</t>
    </rPh>
    <rPh sb="28" eb="30">
      <t>ヒツヨウ</t>
    </rPh>
    <phoneticPr fontId="19"/>
  </si>
  <si>
    <t>②持込支援者艇がある場合、艇数、日数を選択してください。</t>
    <rPh sb="1" eb="3">
      <t>モチコミ</t>
    </rPh>
    <rPh sb="3" eb="6">
      <t>シエンシャ</t>
    </rPh>
    <rPh sb="6" eb="7">
      <t>テイ</t>
    </rPh>
    <rPh sb="10" eb="12">
      <t>バアイ</t>
    </rPh>
    <rPh sb="13" eb="14">
      <t>テイ</t>
    </rPh>
    <rPh sb="14" eb="15">
      <t>スウ</t>
    </rPh>
    <rPh sb="16" eb="18">
      <t>ニッスウ</t>
    </rPh>
    <rPh sb="19" eb="21">
      <t>センタク</t>
    </rPh>
    <phoneticPr fontId="19"/>
  </si>
  <si>
    <t>③（計算結果）及び合計（振込額）に金額が自動的に反映されます。</t>
    <rPh sb="2" eb="4">
      <t>ケイサン</t>
    </rPh>
    <rPh sb="4" eb="6">
      <t>ケッカ</t>
    </rPh>
    <rPh sb="7" eb="8">
      <t>オヨ</t>
    </rPh>
    <rPh sb="9" eb="11">
      <t>ゴウケイ</t>
    </rPh>
    <rPh sb="12" eb="14">
      <t>フリコ</t>
    </rPh>
    <rPh sb="14" eb="15">
      <t>ガク</t>
    </rPh>
    <rPh sb="17" eb="19">
      <t>キンガク</t>
    </rPh>
    <rPh sb="24" eb="26">
      <t>ハンエイ</t>
    </rPh>
    <phoneticPr fontId="19"/>
  </si>
  <si>
    <r>
      <t>入力したら、</t>
    </r>
    <r>
      <rPr>
        <b/>
        <sz val="11"/>
        <color rgb="FFFF0000"/>
        <rFont val="ＭＳ Ｐゴシック"/>
        <family val="3"/>
        <charset val="128"/>
      </rPr>
      <t>「エントリー料他計算フォーム」</t>
    </r>
    <r>
      <rPr>
        <sz val="11"/>
        <rFont val="ＭＳ Ｐゴシック"/>
        <family val="3"/>
        <charset val="128"/>
      </rPr>
      <t>タブへ</t>
    </r>
    <rPh sb="0" eb="2">
      <t>ニュウリョク</t>
    </rPh>
    <rPh sb="12" eb="13">
      <t>リョウ</t>
    </rPh>
    <rPh sb="13" eb="14">
      <t>ホカ</t>
    </rPh>
    <rPh sb="14" eb="16">
      <t>ケイサン</t>
    </rPh>
    <phoneticPr fontId="2"/>
  </si>
  <si>
    <t>④合計（振込額）に表示された額が、振込額になります。（振込手数料はご負担ください）</t>
    <rPh sb="1" eb="3">
      <t>ゴウケイ</t>
    </rPh>
    <rPh sb="4" eb="6">
      <t>フリコ</t>
    </rPh>
    <rPh sb="6" eb="7">
      <t>ガク</t>
    </rPh>
    <rPh sb="9" eb="11">
      <t>ヒョウジ</t>
    </rPh>
    <rPh sb="14" eb="15">
      <t>ガク</t>
    </rPh>
    <rPh sb="17" eb="19">
      <t>フリコ</t>
    </rPh>
    <rPh sb="19" eb="20">
      <t>ガク</t>
    </rPh>
    <rPh sb="27" eb="32">
      <t>フリコミテスウリョウ</t>
    </rPh>
    <rPh sb="34" eb="36">
      <t>フタン</t>
    </rPh>
    <phoneticPr fontId="19"/>
  </si>
  <si>
    <t>添付書式 B</t>
    <rPh sb="0" eb="2">
      <t>テンプ</t>
    </rPh>
    <rPh sb="2" eb="4">
      <t>ショシキ</t>
    </rPh>
    <phoneticPr fontId="2"/>
  </si>
  <si>
    <t>所属名</t>
    <rPh sb="0" eb="2">
      <t>ショゾク</t>
    </rPh>
    <rPh sb="2" eb="3">
      <t>メイ</t>
    </rPh>
    <phoneticPr fontId="2"/>
  </si>
  <si>
    <t>インカレ
大学名</t>
    <rPh sb="5" eb="8">
      <t>ダイガクメイ</t>
    </rPh>
    <rPh sb="7" eb="8">
      <t>メイ</t>
    </rPh>
    <phoneticPr fontId="19"/>
  </si>
  <si>
    <t>ヨットウィーク
所属名</t>
    <rPh sb="8" eb="11">
      <t>ショゾクメイ</t>
    </rPh>
    <phoneticPr fontId="2"/>
  </si>
  <si>
    <t>大学名</t>
    <rPh sb="0" eb="3">
      <t>ダイガクメイ</t>
    </rPh>
    <phoneticPr fontId="2"/>
  </si>
  <si>
    <t>インカレ
記入欄</t>
    <rPh sb="5" eb="8">
      <t>キニュウラン</t>
    </rPh>
    <phoneticPr fontId="2"/>
  </si>
  <si>
    <t>所属名</t>
    <rPh sb="0" eb="3">
      <t>ショゾクメイ</t>
    </rPh>
    <phoneticPr fontId="2"/>
  </si>
  <si>
    <t>ヨットウィーク
記入欄</t>
    <rPh sb="8" eb="10">
      <t>キニュウ</t>
    </rPh>
    <rPh sb="10" eb="11">
      <t>ラン</t>
    </rPh>
    <phoneticPr fontId="2"/>
  </si>
  <si>
    <t>指導者名</t>
    <rPh sb="0" eb="3">
      <t>シドウシャ</t>
    </rPh>
    <rPh sb="3" eb="4">
      <t>メイ</t>
    </rPh>
    <phoneticPr fontId="2"/>
  </si>
  <si>
    <t>代表者名</t>
    <rPh sb="0" eb="3">
      <t>ダイヒョウシャ</t>
    </rPh>
    <rPh sb="3" eb="4">
      <t>メイ</t>
    </rPh>
    <phoneticPr fontId="2"/>
  </si>
  <si>
    <t>主将</t>
    <rPh sb="0" eb="2">
      <t>シュショウ</t>
    </rPh>
    <phoneticPr fontId="2"/>
  </si>
  <si>
    <t>艇搬入日</t>
    <rPh sb="0" eb="1">
      <t>テイ</t>
    </rPh>
    <rPh sb="1" eb="4">
      <t>ハンニュウヒ</t>
    </rPh>
    <phoneticPr fontId="2"/>
  </si>
  <si>
    <t>艇搬出日</t>
    <rPh sb="0" eb="1">
      <t>テイ</t>
    </rPh>
    <rPh sb="1" eb="3">
      <t>ハンシュツ</t>
    </rPh>
    <rPh sb="3" eb="4">
      <t>ヒ</t>
    </rPh>
    <phoneticPr fontId="2"/>
  </si>
  <si>
    <t>選手氏名</t>
    <rPh sb="0" eb="2">
      <t>センシュ</t>
    </rPh>
    <rPh sb="2" eb="4">
      <t>シメイ</t>
    </rPh>
    <phoneticPr fontId="2"/>
  </si>
  <si>
    <t>※orgに登録するメールアドレスを必ず記入下さい。</t>
    <rPh sb="5" eb="7">
      <t>トウロク</t>
    </rPh>
    <rPh sb="17" eb="18">
      <t>カナラ</t>
    </rPh>
    <rPh sb="19" eb="21">
      <t>キニュウ</t>
    </rPh>
    <rPh sb="21" eb="22">
      <t>クダ</t>
    </rPh>
    <phoneticPr fontId="2"/>
  </si>
  <si>
    <t>代表者メールアドレス</t>
    <rPh sb="0" eb="3">
      <t>ダイヒョウシャ</t>
    </rPh>
    <phoneticPr fontId="2"/>
  </si>
  <si>
    <t>指導者者メールアドレス</t>
    <rPh sb="0" eb="3">
      <t>シドウシャ</t>
    </rPh>
    <rPh sb="3" eb="4">
      <t>シャ</t>
    </rPh>
    <phoneticPr fontId="2"/>
  </si>
  <si>
    <t>指導者連絡先電話番号</t>
    <rPh sb="0" eb="3">
      <t>シドウシャ</t>
    </rPh>
    <rPh sb="3" eb="5">
      <t>レンラク</t>
    </rPh>
    <rPh sb="5" eb="6">
      <t>サキ</t>
    </rPh>
    <rPh sb="6" eb="8">
      <t>デンワ</t>
    </rPh>
    <rPh sb="8" eb="10">
      <t>バンゴウ</t>
    </rPh>
    <phoneticPr fontId="2"/>
  </si>
  <si>
    <t>代表者連絡先電話番号</t>
    <rPh sb="0" eb="3">
      <t>ダイヒョウシャ</t>
    </rPh>
    <rPh sb="3" eb="5">
      <t>レンラク</t>
    </rPh>
    <rPh sb="5" eb="6">
      <t>サキ</t>
    </rPh>
    <rPh sb="6" eb="8">
      <t>デンワ</t>
    </rPh>
    <rPh sb="8" eb="10">
      <t>バンゴウ</t>
    </rPh>
    <phoneticPr fontId="2"/>
  </si>
  <si>
    <t>共通
必須</t>
    <rPh sb="0" eb="2">
      <t>キョウツウ</t>
    </rPh>
    <rPh sb="3" eb="5">
      <t>ヒッス</t>
    </rPh>
    <phoneticPr fontId="2"/>
  </si>
  <si>
    <t>選手傷害保険会社名</t>
    <rPh sb="0" eb="2">
      <t>センシュ</t>
    </rPh>
    <rPh sb="2" eb="6">
      <t>ショウガイホケン</t>
    </rPh>
    <rPh sb="6" eb="8">
      <t>カイシャ</t>
    </rPh>
    <rPh sb="8" eb="9">
      <t>メイ</t>
    </rPh>
    <phoneticPr fontId="2"/>
  </si>
  <si>
    <t>選手賠償責任保険</t>
    <rPh sb="0" eb="2">
      <t>センシュ</t>
    </rPh>
    <rPh sb="2" eb="4">
      <t>バイショウ</t>
    </rPh>
    <rPh sb="4" eb="6">
      <t>セキニン</t>
    </rPh>
    <rPh sb="6" eb="8">
      <t>ホケン</t>
    </rPh>
    <phoneticPr fontId="2"/>
  </si>
  <si>
    <t>支援者艇賠償責任保険会社</t>
    <rPh sb="0" eb="3">
      <t>シエンシャ</t>
    </rPh>
    <rPh sb="3" eb="4">
      <t>テイ</t>
    </rPh>
    <rPh sb="4" eb="6">
      <t>バイショウ</t>
    </rPh>
    <rPh sb="6" eb="8">
      <t>セキニン</t>
    </rPh>
    <rPh sb="8" eb="10">
      <t>ホケン</t>
    </rPh>
    <rPh sb="10" eb="12">
      <t>カイシャ</t>
    </rPh>
    <phoneticPr fontId="2"/>
  </si>
  <si>
    <t>添付書式 C</t>
    <rPh sb="0" eb="2">
      <t>テンプ</t>
    </rPh>
    <rPh sb="2" eb="4">
      <t>ショシキ</t>
    </rPh>
    <phoneticPr fontId="2"/>
  </si>
  <si>
    <t>添付書式 D</t>
    <rPh sb="0" eb="2">
      <t>テンプ</t>
    </rPh>
    <rPh sb="2" eb="4">
      <t>ショシキ</t>
    </rPh>
    <phoneticPr fontId="2"/>
  </si>
  <si>
    <t>添付書式 E</t>
    <rPh sb="0" eb="2">
      <t>テンプ</t>
    </rPh>
    <rPh sb="2" eb="4">
      <t>ショシキ</t>
    </rPh>
    <phoneticPr fontId="2"/>
  </si>
  <si>
    <t>書式Ｆ</t>
    <rPh sb="0" eb="2">
      <t>ショシキ</t>
    </rPh>
    <rPh sb="1" eb="2">
      <t>テンショ</t>
    </rPh>
    <phoneticPr fontId="2"/>
  </si>
  <si>
    <r>
      <t>「支援者」</t>
    </r>
    <r>
      <rPr>
        <sz val="10"/>
        <rFont val="ＭＳ 明朝"/>
        <family val="1"/>
        <charset val="128"/>
      </rPr>
      <t>を確認の上、支援艇を出走させたいので、許可願います。</t>
    </r>
    <phoneticPr fontId="2"/>
  </si>
  <si>
    <t>支援者は審問の当事者になり得ること（RRS定義「当事者（e)、「支援者」）、およびRRS 62</t>
    <rPh sb="0" eb="3">
      <t>シエンシャ</t>
    </rPh>
    <rPh sb="4" eb="6">
      <t>シンモン</t>
    </rPh>
    <rPh sb="7" eb="10">
      <t>トウジシャ</t>
    </rPh>
    <rPh sb="13" eb="14">
      <t>ウ</t>
    </rPh>
    <rPh sb="21" eb="23">
      <t>テイギ</t>
    </rPh>
    <rPh sb="24" eb="27">
      <t>トウジシャ</t>
    </rPh>
    <rPh sb="32" eb="35">
      <t>シエンシャ</t>
    </rPh>
    <phoneticPr fontId="2"/>
  </si>
  <si>
    <t>ゴムボート</t>
  </si>
  <si>
    <t>ゴムボート</t>
    <phoneticPr fontId="2"/>
  </si>
  <si>
    <t>ハードボート</t>
    <phoneticPr fontId="2"/>
  </si>
  <si>
    <t>艇種</t>
    <rPh sb="0" eb="1">
      <t>テイ</t>
    </rPh>
    <rPh sb="1" eb="2">
      <t>シュ</t>
    </rPh>
    <phoneticPr fontId="2"/>
  </si>
  <si>
    <t>艇名</t>
    <rPh sb="0" eb="1">
      <t>テイ</t>
    </rPh>
    <rPh sb="1" eb="2">
      <t>メイ</t>
    </rPh>
    <phoneticPr fontId="2"/>
  </si>
  <si>
    <t>艇全長</t>
    <rPh sb="0" eb="1">
      <t>テイ</t>
    </rPh>
    <rPh sb="1" eb="2">
      <t>ゼン</t>
    </rPh>
    <rPh sb="2" eb="3">
      <t>チョウ</t>
    </rPh>
    <phoneticPr fontId="2"/>
  </si>
  <si>
    <t>船外機</t>
    <rPh sb="0" eb="3">
      <t>センガイキ</t>
    </rPh>
    <phoneticPr fontId="2"/>
  </si>
  <si>
    <t>船内機</t>
    <rPh sb="0" eb="2">
      <t>センナイ</t>
    </rPh>
    <rPh sb="2" eb="3">
      <t>キ</t>
    </rPh>
    <phoneticPr fontId="2"/>
  </si>
  <si>
    <t>馬力</t>
    <rPh sb="0" eb="2">
      <t>バリキ</t>
    </rPh>
    <phoneticPr fontId="2"/>
  </si>
  <si>
    <t>参加申込書</t>
    <rPh sb="0" eb="2">
      <t>サンカ</t>
    </rPh>
    <rPh sb="2" eb="4">
      <t>モウシコミ</t>
    </rPh>
    <rPh sb="4" eb="5">
      <t>ショ</t>
    </rPh>
    <phoneticPr fontId="2"/>
  </si>
  <si>
    <t>インカレ</t>
    <phoneticPr fontId="19"/>
  </si>
  <si>
    <t>インカレ</t>
    <phoneticPr fontId="2"/>
  </si>
  <si>
    <t>エントリー料他計算フォーム</t>
    <rPh sb="5" eb="6">
      <t>リョウ</t>
    </rPh>
    <rPh sb="6" eb="7">
      <t>ホカ</t>
    </rPh>
    <rPh sb="7" eb="9">
      <t>ケイサン</t>
    </rPh>
    <phoneticPr fontId="19"/>
  </si>
  <si>
    <t>チャーター艇：福岡市ヨットハーバー内で既にバース代・水道代を支払っている艇を借りた場合</t>
    <rPh sb="5" eb="6">
      <t>テイ</t>
    </rPh>
    <rPh sb="7" eb="10">
      <t>フクオカシ</t>
    </rPh>
    <rPh sb="17" eb="18">
      <t>ナイ</t>
    </rPh>
    <rPh sb="19" eb="20">
      <t>スデ</t>
    </rPh>
    <rPh sb="24" eb="25">
      <t>ダイ</t>
    </rPh>
    <rPh sb="26" eb="28">
      <t>スイドウ</t>
    </rPh>
    <rPh sb="28" eb="29">
      <t>ダイ</t>
    </rPh>
    <rPh sb="30" eb="32">
      <t>シハラ</t>
    </rPh>
    <rPh sb="36" eb="37">
      <t>テイ</t>
    </rPh>
    <rPh sb="38" eb="39">
      <t>カ</t>
    </rPh>
    <rPh sb="41" eb="43">
      <t>バアイ</t>
    </rPh>
    <phoneticPr fontId="19"/>
  </si>
  <si>
    <t>↓所属には大学名を記載。もし同一大学でAチーム、Bチーム等に分かれる場合は、「〇〇大学A」「〇〇大学B」と記載</t>
    <rPh sb="1" eb="3">
      <t>ショゾク</t>
    </rPh>
    <rPh sb="5" eb="7">
      <t>ダイガク</t>
    </rPh>
    <rPh sb="15" eb="16">
      <t>イチ</t>
    </rPh>
    <rPh sb="16" eb="18">
      <t>ダイガク</t>
    </rPh>
    <phoneticPr fontId="2"/>
  </si>
  <si>
    <t>No.</t>
  </si>
  <si>
    <t>No.</t>
    <phoneticPr fontId="2"/>
  </si>
  <si>
    <t>↓所属には団体名または学校名等を記入。</t>
    <rPh sb="1" eb="3">
      <t>ショゾク</t>
    </rPh>
    <rPh sb="5" eb="7">
      <t>ダンタイ</t>
    </rPh>
    <rPh sb="7" eb="8">
      <t>メイ</t>
    </rPh>
    <rPh sb="11" eb="13">
      <t>ガッコウ</t>
    </rPh>
    <rPh sb="13" eb="14">
      <t>メイ</t>
    </rPh>
    <rPh sb="14" eb="15">
      <t>ナド</t>
    </rPh>
    <rPh sb="16" eb="18">
      <t>キニュウ</t>
    </rPh>
    <phoneticPr fontId="2"/>
  </si>
  <si>
    <t>※大学生は記入しないこと</t>
    <rPh sb="1" eb="4">
      <t>ダイガクセイ</t>
    </rPh>
    <rPh sb="5" eb="7">
      <t>キニュウ</t>
    </rPh>
    <phoneticPr fontId="2"/>
  </si>
  <si>
    <t>記入すべき欄</t>
    <rPh sb="0" eb="2">
      <t>キニュウ</t>
    </rPh>
    <rPh sb="5" eb="6">
      <t>ラン</t>
    </rPh>
    <phoneticPr fontId="2"/>
  </si>
  <si>
    <t>①赤い枠内の数字を確認してください。（書式Aの情報が反映されています）</t>
    <rPh sb="1" eb="2">
      <t>アカ</t>
    </rPh>
    <rPh sb="3" eb="4">
      <t>ワク</t>
    </rPh>
    <rPh sb="4" eb="5">
      <t>ナイ</t>
    </rPh>
    <rPh sb="6" eb="8">
      <t>スウジ</t>
    </rPh>
    <rPh sb="9" eb="11">
      <t>カクニン</t>
    </rPh>
    <rPh sb="19" eb="21">
      <t>ショシキ</t>
    </rPh>
    <rPh sb="23" eb="25">
      <t>ジョウホウ</t>
    </rPh>
    <rPh sb="26" eb="28">
      <t>ハンエイ</t>
    </rPh>
    <phoneticPr fontId="19"/>
  </si>
  <si>
    <t>支援艇係留料</t>
    <rPh sb="0" eb="3">
      <t>シエンテイ</t>
    </rPh>
    <rPh sb="3" eb="5">
      <t>ケイリュウ</t>
    </rPh>
    <rPh sb="5" eb="6">
      <t>リョウ</t>
    </rPh>
    <phoneticPr fontId="19"/>
  </si>
  <si>
    <t>支援艇係留料（1日）</t>
    <rPh sb="0" eb="3">
      <t>シエンテイ</t>
    </rPh>
    <rPh sb="3" eb="5">
      <t>ケイリュウ</t>
    </rPh>
    <rPh sb="5" eb="6">
      <t>リョウ</t>
    </rPh>
    <rPh sb="8" eb="9">
      <t>ヒ</t>
    </rPh>
    <phoneticPr fontId="19"/>
  </si>
  <si>
    <t>主将名</t>
    <rPh sb="0" eb="2">
      <t>シュショウ</t>
    </rPh>
    <rPh sb="2" eb="3">
      <t>メイ</t>
    </rPh>
    <phoneticPr fontId="2"/>
  </si>
  <si>
    <t>-</t>
    <phoneticPr fontId="2"/>
  </si>
  <si>
    <t>係留場所</t>
    <rPh sb="0" eb="2">
      <t>ケイリュウ</t>
    </rPh>
    <rPh sb="2" eb="4">
      <t>バショ</t>
    </rPh>
    <phoneticPr fontId="2"/>
  </si>
  <si>
    <t>大学名</t>
    <rPh sb="0" eb="3">
      <t>ダイガクメイ</t>
    </rPh>
    <phoneticPr fontId="2"/>
  </si>
  <si>
    <t>所属名</t>
    <rPh sb="0" eb="3">
      <t>ショゾクメイ</t>
    </rPh>
    <phoneticPr fontId="2"/>
  </si>
  <si>
    <t>470エントリー</t>
    <phoneticPr fontId="2"/>
  </si>
  <si>
    <t>スナイプエントリー</t>
    <phoneticPr fontId="2"/>
  </si>
  <si>
    <t>420エントリー</t>
    <phoneticPr fontId="2"/>
  </si>
  <si>
    <t>ILCA6エントリー</t>
    <phoneticPr fontId="2"/>
  </si>
  <si>
    <t>支援艇数</t>
    <rPh sb="0" eb="3">
      <t>シエンテイ</t>
    </rPh>
    <rPh sb="3" eb="4">
      <t>スウ</t>
    </rPh>
    <phoneticPr fontId="2"/>
  </si>
  <si>
    <t>エントリー料合計</t>
    <rPh sb="5" eb="6">
      <t>リョウ</t>
    </rPh>
    <rPh sb="6" eb="8">
      <t>ゴウケイ</t>
    </rPh>
    <phoneticPr fontId="2"/>
  </si>
  <si>
    <t>識別番号料</t>
    <rPh sb="0" eb="2">
      <t>シキベツ</t>
    </rPh>
    <rPh sb="2" eb="4">
      <t>バンゴウ</t>
    </rPh>
    <rPh sb="4" eb="5">
      <t>リョウ</t>
    </rPh>
    <phoneticPr fontId="2"/>
  </si>
  <si>
    <t>合計振込額</t>
    <rPh sb="0" eb="2">
      <t>ゴウケイ</t>
    </rPh>
    <rPh sb="2" eb="4">
      <t>フリコ</t>
    </rPh>
    <rPh sb="4" eb="5">
      <t>ガク</t>
    </rPh>
    <phoneticPr fontId="2"/>
  </si>
  <si>
    <t>支援艇係留料</t>
    <rPh sb="0" eb="3">
      <t>シエンテイ</t>
    </rPh>
    <rPh sb="3" eb="6">
      <t>ケイリュウリョウ</t>
    </rPh>
    <phoneticPr fontId="2"/>
  </si>
  <si>
    <t>JSAF会員</t>
    <rPh sb="4" eb="6">
      <t>カイイン</t>
    </rPh>
    <phoneticPr fontId="2"/>
  </si>
  <si>
    <t>バッジテスト</t>
    <phoneticPr fontId="2"/>
  </si>
  <si>
    <t>艇計測証明</t>
    <rPh sb="0" eb="1">
      <t>テイ</t>
    </rPh>
    <rPh sb="1" eb="5">
      <t>ケイソクショウメイ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</si>
</sst>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m&quot;月&quot;d&quot;日&quot;;@"/>
    <numFmt numFmtId="179" formatCode="#,##0_);[Red]\(#,##0\)"/>
  </numFmts>
  <fonts count="53">
    <font>
      <sz val="11"/>
      <name val="ＭＳ Ｐゴシック"/>
      <family val="3"/>
      <charset val="128"/>
    </font>
    <font>
      <sz val="11"/>
      <color theme="1"/>
      <name val="游ゴシック"/>
      <family val="2"/>
      <charset val="128"/>
      <scheme val="minor"/>
    </font>
    <font>
      <sz val="6"/>
      <name val="ＭＳ Ｐゴシック"/>
      <family val="3"/>
      <charset val="128"/>
    </font>
    <font>
      <sz val="9"/>
      <name val="ＭＳ 明朝"/>
      <family val="1"/>
      <charset val="128"/>
    </font>
    <font>
      <sz val="10"/>
      <color rgb="FFFF0000"/>
      <name val="ＭＳ 明朝"/>
      <family val="1"/>
      <charset val="128"/>
    </font>
    <font>
      <sz val="12"/>
      <name val="ＭＳ 明朝"/>
      <family val="1"/>
      <charset val="128"/>
    </font>
    <font>
      <sz val="8"/>
      <name val="ＭＳ 明朝"/>
      <family val="1"/>
      <charset val="128"/>
    </font>
    <font>
      <sz val="11"/>
      <name val="ＭＳ 明朝"/>
      <family val="1"/>
      <charset val="128"/>
    </font>
    <font>
      <sz val="10.5"/>
      <name val="ＭＳ 明朝"/>
      <family val="1"/>
      <charset val="128"/>
    </font>
    <font>
      <u/>
      <sz val="11"/>
      <color theme="10"/>
      <name val="ＭＳ Ｐゴシック"/>
      <family val="3"/>
      <charset val="128"/>
    </font>
    <font>
      <b/>
      <sz val="11"/>
      <name val="ＭＳ 明朝"/>
      <family val="1"/>
      <charset val="128"/>
    </font>
    <font>
      <b/>
      <sz val="18"/>
      <name val="ＭＳ ゴシック"/>
      <family val="3"/>
      <charset val="128"/>
    </font>
    <font>
      <b/>
      <sz val="16"/>
      <name val="ＭＳ ゴシック"/>
      <family val="3"/>
      <charset val="128"/>
    </font>
    <font>
      <sz val="10"/>
      <name val="ＭＳ 明朝"/>
      <family val="1"/>
      <charset val="128"/>
    </font>
    <font>
      <sz val="18"/>
      <name val="ＭＳ 明朝"/>
      <family val="1"/>
      <charset val="128"/>
    </font>
    <font>
      <sz val="14"/>
      <name val="ＭＳ 明朝"/>
      <family val="1"/>
      <charset val="128"/>
    </font>
    <font>
      <b/>
      <sz val="11"/>
      <name val="ＭＳ Ｐ明朝"/>
      <family val="1"/>
      <charset val="128"/>
    </font>
    <font>
      <sz val="12"/>
      <name val="HGPｺﾞｼｯｸM"/>
      <family val="3"/>
      <charset val="128"/>
    </font>
    <font>
      <sz val="10"/>
      <color theme="1"/>
      <name val="游ゴシック"/>
      <family val="2"/>
      <charset val="128"/>
      <scheme val="minor"/>
    </font>
    <font>
      <sz val="6"/>
      <name val="游ゴシック"/>
      <family val="2"/>
      <charset val="128"/>
      <scheme val="minor"/>
    </font>
    <font>
      <sz val="10"/>
      <name val="游ゴシック"/>
      <family val="2"/>
      <charset val="128"/>
      <scheme val="minor"/>
    </font>
    <font>
      <b/>
      <sz val="10"/>
      <color rgb="FF1E1E1E"/>
      <name val="Segoe UI"/>
      <family val="2"/>
    </font>
    <font>
      <b/>
      <sz val="9"/>
      <color indexed="81"/>
      <name val="MS P ゴシック"/>
      <family val="3"/>
      <charset val="128"/>
    </font>
    <font>
      <b/>
      <sz val="11"/>
      <color rgb="FFFF0000"/>
      <name val="BIZ UDPゴシック"/>
      <family val="3"/>
      <charset val="128"/>
    </font>
    <font>
      <sz val="11"/>
      <color theme="2" tint="-0.249977111117893"/>
      <name val="游ゴシック"/>
      <family val="3"/>
      <charset val="128"/>
      <scheme val="minor"/>
    </font>
    <font>
      <b/>
      <sz val="11"/>
      <color theme="1"/>
      <name val="BIZ UDPゴシック"/>
      <family val="3"/>
      <charset val="128"/>
    </font>
    <font>
      <sz val="11"/>
      <color theme="1"/>
      <name val="BIZ UDPゴシック"/>
      <family val="3"/>
      <charset val="128"/>
    </font>
    <font>
      <b/>
      <sz val="14"/>
      <color theme="1"/>
      <name val="游ゴシック"/>
      <family val="3"/>
      <charset val="128"/>
      <scheme val="minor"/>
    </font>
    <font>
      <b/>
      <sz val="14"/>
      <color rgb="FF0070C0"/>
      <name val="ＭＳ Ｐゴシック"/>
      <family val="3"/>
      <charset val="128"/>
    </font>
    <font>
      <b/>
      <sz val="14"/>
      <color theme="5" tint="-0.249977111117893"/>
      <name val="ＭＳ Ｐゴシック"/>
      <family val="3"/>
      <charset val="128"/>
    </font>
    <font>
      <b/>
      <sz val="12"/>
      <name val="HGS創英角ｺﾞｼｯｸUB"/>
      <family val="3"/>
      <charset val="128"/>
    </font>
    <font>
      <b/>
      <sz val="12"/>
      <color theme="1"/>
      <name val="HGS創英角ｺﾞｼｯｸUB"/>
      <family val="3"/>
      <charset val="128"/>
    </font>
    <font>
      <b/>
      <sz val="22"/>
      <color rgb="FFFF0000"/>
      <name val="BIZ UDPゴシック"/>
      <family val="3"/>
      <charset val="128"/>
    </font>
    <font>
      <sz val="16"/>
      <color rgb="FF0070C0"/>
      <name val="HG創英角ｺﾞｼｯｸUB"/>
      <family val="3"/>
      <charset val="128"/>
    </font>
    <font>
      <sz val="16"/>
      <color rgb="FFFF0000"/>
      <name val="HGS創英角ｺﾞｼｯｸUB"/>
      <family val="3"/>
      <charset val="128"/>
    </font>
    <font>
      <b/>
      <sz val="11"/>
      <color rgb="FFFF0000"/>
      <name val="游ゴシック"/>
      <family val="3"/>
      <charset val="128"/>
      <scheme val="minor"/>
    </font>
    <font>
      <b/>
      <sz val="11"/>
      <color rgb="FFFF0000"/>
      <name val="ＭＳ Ｐゴシック"/>
      <family val="3"/>
      <charset val="128"/>
    </font>
    <font>
      <b/>
      <sz val="10"/>
      <color theme="1"/>
      <name val="BIZ UDPゴシック"/>
      <family val="3"/>
      <charset val="128"/>
    </font>
    <font>
      <sz val="11"/>
      <name val="HGSｺﾞｼｯｸM"/>
      <family val="3"/>
      <charset val="128"/>
    </font>
    <font>
      <sz val="16"/>
      <name val="HGSｺﾞｼｯｸM"/>
      <family val="3"/>
      <charset val="128"/>
    </font>
    <font>
      <sz val="9"/>
      <name val="HGSｺﾞｼｯｸM"/>
      <family val="3"/>
      <charset val="128"/>
    </font>
    <font>
      <b/>
      <sz val="11"/>
      <color rgb="FFFF0000"/>
      <name val="ＭＳ ゴシック"/>
      <family val="3"/>
      <charset val="128"/>
    </font>
    <font>
      <sz val="9"/>
      <color rgb="FFFF0000"/>
      <name val="HGSｺﾞｼｯｸM"/>
      <family val="3"/>
      <charset val="128"/>
    </font>
    <font>
      <sz val="24"/>
      <name val="ＭＳ Ｐゴシック"/>
      <family val="3"/>
      <charset val="128"/>
    </font>
    <font>
      <sz val="11"/>
      <color rgb="FFFF0000"/>
      <name val="ＭＳ Ｐゴシック"/>
      <family val="3"/>
      <charset val="128"/>
    </font>
    <font>
      <sz val="10"/>
      <name val="游ゴシック"/>
      <family val="3"/>
      <charset val="128"/>
    </font>
    <font>
      <sz val="10"/>
      <name val="Yu Gothic Medium"/>
      <family val="2"/>
      <charset val="128"/>
    </font>
    <font>
      <sz val="10"/>
      <color theme="1"/>
      <name val="游ゴシック"/>
      <family val="3"/>
      <charset val="128"/>
      <scheme val="minor"/>
    </font>
    <font>
      <sz val="11"/>
      <name val="游ゴシック"/>
      <family val="3"/>
      <charset val="128"/>
      <scheme val="minor"/>
    </font>
    <font>
      <sz val="10"/>
      <name val="游ゴシック"/>
      <family val="3"/>
      <charset val="128"/>
      <scheme val="minor"/>
    </font>
    <font>
      <sz val="11"/>
      <color theme="0" tint="-0.34998626667073579"/>
      <name val="游ゴシック"/>
      <family val="2"/>
      <charset val="128"/>
      <scheme val="minor"/>
    </font>
    <font>
      <sz val="8"/>
      <color indexed="81"/>
      <name val="ＭＳ Ｐゴシック"/>
      <family val="3"/>
      <charset val="128"/>
    </font>
    <font>
      <sz val="9"/>
      <color indexed="81"/>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CF4FA"/>
        <bgColor indexed="64"/>
      </patternFill>
    </fill>
    <fill>
      <patternFill patternType="solid">
        <fgColor rgb="FFFDF0E9"/>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bottom style="dashed">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auto="1"/>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auto="1"/>
      </right>
      <top style="thin">
        <color auto="1"/>
      </top>
      <bottom style="thin">
        <color auto="1"/>
      </bottom>
      <diagonal/>
    </border>
    <border>
      <left/>
      <right style="double">
        <color indexed="64"/>
      </right>
      <top/>
      <bottom/>
      <diagonal/>
    </border>
    <border>
      <left style="double">
        <color indexed="64"/>
      </left>
      <right/>
      <top/>
      <bottom/>
      <diagonal/>
    </border>
    <border>
      <left/>
      <right style="double">
        <color indexed="64"/>
      </right>
      <top/>
      <bottom style="double">
        <color indexed="64"/>
      </bottom>
      <diagonal/>
    </border>
    <border>
      <left style="double">
        <color auto="1"/>
      </left>
      <right/>
      <top style="thin">
        <color auto="1"/>
      </top>
      <bottom/>
      <diagonal/>
    </border>
    <border>
      <left style="double">
        <color auto="1"/>
      </left>
      <right/>
      <top/>
      <bottom style="thin">
        <color auto="1"/>
      </bottom>
      <diagonal/>
    </border>
    <border>
      <left style="double">
        <color auto="1"/>
      </left>
      <right/>
      <top/>
      <bottom style="double">
        <color auto="1"/>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ck">
        <color rgb="FFFF0000"/>
      </top>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auto="1"/>
      </bottom>
      <diagonal/>
    </border>
    <border>
      <left/>
      <right style="thin">
        <color auto="1"/>
      </right>
      <top style="thin">
        <color auto="1"/>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double">
        <color indexed="64"/>
      </left>
      <right style="thin">
        <color auto="1"/>
      </right>
      <top/>
      <bottom style="thin">
        <color auto="1"/>
      </bottom>
      <diagonal/>
    </border>
    <border>
      <left style="thick">
        <color rgb="FFFF0000"/>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ck">
        <color rgb="FFFF0000"/>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ck">
        <color rgb="FFFF0000"/>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top style="thick">
        <color rgb="FFFF0000"/>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ck">
        <color rgb="FFFF0000"/>
      </bottom>
      <diagonal/>
    </border>
    <border>
      <left style="thick">
        <color theme="1"/>
      </left>
      <right style="thick">
        <color rgb="FFFF0000"/>
      </right>
      <top style="thick">
        <color rgb="FFFF0000"/>
      </top>
      <bottom style="thin">
        <color indexed="64"/>
      </bottom>
      <diagonal/>
    </border>
    <border>
      <left style="thick">
        <color theme="1"/>
      </left>
      <right style="thick">
        <color rgb="FFFF0000"/>
      </right>
      <top style="thin">
        <color indexed="64"/>
      </top>
      <bottom style="thin">
        <color indexed="64"/>
      </bottom>
      <diagonal/>
    </border>
    <border>
      <left style="thick">
        <color theme="1"/>
      </left>
      <right style="thick">
        <color rgb="FFFF0000"/>
      </right>
      <top style="thin">
        <color indexed="64"/>
      </top>
      <bottom style="thick">
        <color rgb="FFFF0000"/>
      </bottom>
      <diagonal/>
    </border>
    <border>
      <left style="thick">
        <color auto="1"/>
      </left>
      <right style="thin">
        <color auto="1"/>
      </right>
      <top style="thin">
        <color auto="1"/>
      </top>
      <bottom/>
      <diagonal/>
    </border>
    <border>
      <left style="thick">
        <color auto="1"/>
      </left>
      <right/>
      <top/>
      <bottom style="thick">
        <color rgb="FFFF0000"/>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0" borderId="0">
      <alignment vertical="center"/>
    </xf>
  </cellStyleXfs>
  <cellXfs count="3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5" xfId="0" applyBorder="1">
      <alignment vertical="center"/>
    </xf>
    <xf numFmtId="0" fontId="7" fillId="0" borderId="0" xfId="0" applyFont="1" applyAlignment="1">
      <alignment horizontal="center" vertical="center"/>
    </xf>
    <xf numFmtId="0" fontId="7" fillId="0" borderId="8" xfId="0" applyFont="1" applyBorder="1">
      <alignment vertical="center"/>
    </xf>
    <xf numFmtId="0" fontId="15" fillId="0" borderId="0" xfId="0" applyFont="1" applyAlignment="1">
      <alignment horizontal="left" vertical="center"/>
    </xf>
    <xf numFmtId="0" fontId="7" fillId="2" borderId="1" xfId="0" applyFont="1" applyFill="1" applyBorder="1" applyAlignment="1">
      <alignment vertical="center" shrinkToFit="1"/>
    </xf>
    <xf numFmtId="0" fontId="7" fillId="2" borderId="1" xfId="0" applyFont="1" applyFill="1" applyBorder="1">
      <alignment vertical="center"/>
    </xf>
    <xf numFmtId="0" fontId="16" fillId="0" borderId="0" xfId="0" applyFont="1" applyAlignment="1">
      <alignment horizontal="right" vertical="center"/>
    </xf>
    <xf numFmtId="0" fontId="17" fillId="0" borderId="0" xfId="0" applyFont="1" applyAlignment="1">
      <alignment vertical="center" shrinkToFit="1"/>
    </xf>
    <xf numFmtId="0" fontId="20" fillId="0" borderId="5" xfId="0" applyFont="1" applyBorder="1" applyAlignment="1" applyProtection="1">
      <alignment horizontal="center" vertical="center" shrinkToFit="1"/>
      <protection locked="0"/>
    </xf>
    <xf numFmtId="0" fontId="18" fillId="0" borderId="5" xfId="0" applyFont="1" applyBorder="1" applyAlignment="1" applyProtection="1">
      <alignment vertical="center" shrinkToFit="1"/>
      <protection locked="0"/>
    </xf>
    <xf numFmtId="0" fontId="18" fillId="0" borderId="5" xfId="0" applyFont="1" applyBorder="1" applyAlignment="1" applyProtection="1">
      <alignment horizontal="left" vertical="center" shrinkToFit="1"/>
      <protection locked="0"/>
    </xf>
    <xf numFmtId="0" fontId="20" fillId="0" borderId="5" xfId="0" applyFont="1" applyBorder="1" applyAlignment="1" applyProtection="1">
      <alignment horizontal="left" vertical="center" shrinkToFit="1"/>
      <protection locked="0"/>
    </xf>
    <xf numFmtId="0" fontId="20" fillId="0" borderId="5"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8" fillId="0" borderId="6"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20" fillId="0" borderId="6" xfId="0" applyFont="1" applyBorder="1" applyAlignment="1" applyProtection="1">
      <alignment vertical="center" shrinkToFit="1"/>
      <protection locked="0"/>
    </xf>
    <xf numFmtId="0" fontId="21" fillId="0" borderId="1" xfId="0" applyFont="1" applyBorder="1" applyAlignment="1">
      <alignment horizontal="center" vertical="center"/>
    </xf>
    <xf numFmtId="0" fontId="25" fillId="6" borderId="18" xfId="3" applyFont="1" applyFill="1" applyBorder="1" applyProtection="1">
      <alignment vertical="center"/>
      <protection locked="0"/>
    </xf>
    <xf numFmtId="0" fontId="25" fillId="6" borderId="19" xfId="3" applyFont="1" applyFill="1" applyBorder="1" applyProtection="1">
      <alignment vertical="center"/>
      <protection locked="0"/>
    </xf>
    <xf numFmtId="0" fontId="18" fillId="8" borderId="1" xfId="0" applyFont="1" applyFill="1" applyBorder="1" applyAlignment="1" applyProtection="1">
      <alignment horizontal="center" vertical="center" shrinkToFit="1"/>
      <protection locked="0"/>
    </xf>
    <xf numFmtId="0" fontId="0" fillId="0" borderId="22" xfId="0" applyBorder="1">
      <alignment vertical="center"/>
    </xf>
    <xf numFmtId="0" fontId="29" fillId="0" borderId="23" xfId="0" applyFont="1" applyBorder="1">
      <alignment vertical="center"/>
    </xf>
    <xf numFmtId="0" fontId="0" fillId="0" borderId="24" xfId="0" applyBorder="1">
      <alignment vertical="center"/>
    </xf>
    <xf numFmtId="0" fontId="0" fillId="0" borderId="25" xfId="0" applyBorder="1">
      <alignment vertical="center"/>
    </xf>
    <xf numFmtId="0" fontId="0" fillId="0" borderId="27" xfId="0" applyBorder="1">
      <alignment vertical="center"/>
    </xf>
    <xf numFmtId="0" fontId="0" fillId="0" borderId="28" xfId="0" applyBorder="1">
      <alignment vertical="center"/>
    </xf>
    <xf numFmtId="0" fontId="30" fillId="0" borderId="28" xfId="0" applyFont="1" applyBorder="1">
      <alignment vertical="center"/>
    </xf>
    <xf numFmtId="0" fontId="0" fillId="0" borderId="29" xfId="0" applyBorder="1">
      <alignment vertical="center"/>
    </xf>
    <xf numFmtId="0" fontId="28" fillId="0" borderId="23" xfId="0" applyFont="1" applyBorder="1">
      <alignment vertical="center"/>
    </xf>
    <xf numFmtId="0" fontId="18" fillId="0" borderId="30" xfId="0" applyFont="1" applyBorder="1" applyAlignment="1" applyProtection="1">
      <alignment horizontal="center" vertical="center" shrinkToFit="1"/>
      <protection locked="0"/>
    </xf>
    <xf numFmtId="0" fontId="31" fillId="0" borderId="31" xfId="0" applyFont="1" applyBorder="1" applyAlignment="1" applyProtection="1">
      <alignment horizontal="left" vertical="center" shrinkToFit="1"/>
      <protection locked="0"/>
    </xf>
    <xf numFmtId="0" fontId="0" fillId="0" borderId="32" xfId="0" applyBorder="1">
      <alignment vertical="center"/>
    </xf>
    <xf numFmtId="0" fontId="18" fillId="9" borderId="1"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18" fillId="0" borderId="0" xfId="0" applyFont="1" applyAlignment="1">
      <alignment horizontal="left" vertical="center" shrinkToFit="1"/>
    </xf>
    <xf numFmtId="0" fontId="0" fillId="0" borderId="30" xfId="0" applyBorder="1">
      <alignment vertical="center"/>
    </xf>
    <xf numFmtId="0" fontId="38" fillId="9" borderId="1" xfId="0" applyFont="1" applyFill="1" applyBorder="1" applyAlignment="1">
      <alignment horizontal="center" vertical="center" shrinkToFit="1"/>
    </xf>
    <xf numFmtId="0" fontId="0" fillId="0" borderId="33" xfId="0" applyBorder="1">
      <alignment vertical="center"/>
    </xf>
    <xf numFmtId="0" fontId="39" fillId="9" borderId="3" xfId="0" applyFont="1" applyFill="1" applyBorder="1" applyAlignment="1">
      <alignment horizontal="center" vertical="center" shrinkToFit="1"/>
    </xf>
    <xf numFmtId="0" fontId="38" fillId="8" borderId="1" xfId="0" applyFont="1" applyFill="1" applyBorder="1" applyAlignment="1">
      <alignment horizontal="center" vertical="center" shrinkToFit="1"/>
    </xf>
    <xf numFmtId="0" fontId="38" fillId="8" borderId="3" xfId="0" applyFont="1" applyFill="1" applyBorder="1" applyAlignment="1">
      <alignment horizontal="center" vertical="center" shrinkToFit="1"/>
    </xf>
    <xf numFmtId="0" fontId="38" fillId="8" borderId="41" xfId="0" applyFont="1" applyFill="1" applyBorder="1" applyAlignment="1">
      <alignment horizontal="center" vertical="center" shrinkToFit="1"/>
    </xf>
    <xf numFmtId="0" fontId="38" fillId="0" borderId="41" xfId="0" applyFont="1" applyBorder="1" applyAlignment="1">
      <alignment horizontal="center" vertical="center" shrinkToFit="1"/>
    </xf>
    <xf numFmtId="0" fontId="38" fillId="8" borderId="43" xfId="0" applyFont="1" applyFill="1" applyBorder="1" applyAlignment="1">
      <alignment horizontal="center" vertical="center" shrinkToFit="1"/>
    </xf>
    <xf numFmtId="0" fontId="13" fillId="2" borderId="20" xfId="0" applyFont="1" applyFill="1" applyBorder="1" applyAlignment="1">
      <alignment horizontal="center" vertical="center"/>
    </xf>
    <xf numFmtId="0" fontId="38" fillId="0" borderId="46" xfId="0" applyFont="1" applyBorder="1" applyAlignment="1">
      <alignment horizontal="center" vertical="center" shrinkToFit="1"/>
    </xf>
    <xf numFmtId="0" fontId="38" fillId="9" borderId="46" xfId="0" applyFont="1" applyFill="1" applyBorder="1" applyAlignment="1">
      <alignment horizontal="center" vertical="center"/>
    </xf>
    <xf numFmtId="0" fontId="39" fillId="9" borderId="47" xfId="0" applyFont="1" applyFill="1" applyBorder="1" applyAlignment="1">
      <alignment horizontal="center" vertical="center" shrinkToFit="1"/>
    </xf>
    <xf numFmtId="0" fontId="38" fillId="8" borderId="47" xfId="0" applyFont="1" applyFill="1" applyBorder="1" applyAlignment="1">
      <alignment horizontal="center" vertical="center" shrinkToFit="1"/>
    </xf>
    <xf numFmtId="0" fontId="38" fillId="8" borderId="48" xfId="0" applyFont="1" applyFill="1" applyBorder="1" applyAlignment="1">
      <alignment horizontal="center" vertical="center" shrinkToFit="1"/>
    </xf>
    <xf numFmtId="0" fontId="38" fillId="9" borderId="49" xfId="0" applyFont="1" applyFill="1" applyBorder="1" applyAlignment="1">
      <alignment horizontal="center" vertical="center" shrinkToFit="1"/>
    </xf>
    <xf numFmtId="0" fontId="38" fillId="9" borderId="48" xfId="0" applyFont="1" applyFill="1" applyBorder="1" applyAlignment="1">
      <alignment horizontal="center" vertical="center" shrinkToFit="1"/>
    </xf>
    <xf numFmtId="0" fontId="38" fillId="9" borderId="43" xfId="0" applyFont="1" applyFill="1" applyBorder="1" applyAlignment="1">
      <alignment horizontal="center" vertical="center" shrinkToFit="1"/>
    </xf>
    <xf numFmtId="0" fontId="39" fillId="2" borderId="1" xfId="0" applyFont="1" applyFill="1" applyBorder="1" applyAlignment="1">
      <alignment horizontal="center" vertical="center" shrinkToFit="1"/>
    </xf>
    <xf numFmtId="0" fontId="39" fillId="2" borderId="42" xfId="0" applyFont="1" applyFill="1" applyBorder="1" applyAlignment="1">
      <alignment horizontal="center" vertical="center" shrinkToFit="1"/>
    </xf>
    <xf numFmtId="0" fontId="38" fillId="2" borderId="43" xfId="0" applyFont="1" applyFill="1" applyBorder="1" applyAlignment="1">
      <alignment horizontal="center" vertical="center" shrinkToFit="1"/>
    </xf>
    <xf numFmtId="0" fontId="39" fillId="2" borderId="45" xfId="0" applyFont="1" applyFill="1" applyBorder="1" applyAlignment="1">
      <alignment horizontal="center" vertical="center" shrinkToFit="1"/>
    </xf>
    <xf numFmtId="0" fontId="38" fillId="2" borderId="1" xfId="0" applyFont="1" applyFill="1" applyBorder="1" applyAlignment="1">
      <alignment horizontal="center" vertical="center" shrinkToFit="1"/>
    </xf>
    <xf numFmtId="0" fontId="38" fillId="2" borderId="42" xfId="0" applyFont="1" applyFill="1" applyBorder="1" applyAlignment="1">
      <alignment horizontal="center" vertical="center" shrinkToFit="1"/>
    </xf>
    <xf numFmtId="0" fontId="38" fillId="2" borderId="45" xfId="0" applyFont="1" applyFill="1" applyBorder="1" applyAlignment="1">
      <alignment horizontal="center" vertical="center" shrinkToFit="1"/>
    </xf>
    <xf numFmtId="0" fontId="42" fillId="11" borderId="4" xfId="0" applyFont="1" applyFill="1" applyBorder="1" applyAlignment="1">
      <alignment horizontal="center" vertical="center" wrapText="1" shrinkToFit="1"/>
    </xf>
    <xf numFmtId="0" fontId="40" fillId="11" borderId="53" xfId="0" applyFont="1" applyFill="1" applyBorder="1" applyAlignment="1">
      <alignment horizontal="center" vertical="center"/>
    </xf>
    <xf numFmtId="0" fontId="38" fillId="11" borderId="54" xfId="0" applyFont="1" applyFill="1" applyBorder="1" applyAlignment="1">
      <alignment horizontal="center" vertical="center" shrinkToFit="1"/>
    </xf>
    <xf numFmtId="0" fontId="13" fillId="2" borderId="20" xfId="0" applyFont="1" applyFill="1" applyBorder="1" applyAlignment="1">
      <alignment horizontal="center" vertical="center" wrapText="1"/>
    </xf>
    <xf numFmtId="0" fontId="5" fillId="0" borderId="3" xfId="0" applyFont="1" applyBorder="1" applyAlignment="1">
      <alignment vertical="center"/>
    </xf>
    <xf numFmtId="0" fontId="5" fillId="0" borderId="2" xfId="0" applyFont="1" applyBorder="1" applyAlignment="1">
      <alignment vertical="center"/>
    </xf>
    <xf numFmtId="0" fontId="0" fillId="0" borderId="0" xfId="0" applyBorder="1">
      <alignment vertical="center"/>
    </xf>
    <xf numFmtId="0" fontId="0" fillId="0" borderId="0" xfId="0" applyAlignment="1">
      <alignment horizontal="center" vertical="center"/>
    </xf>
    <xf numFmtId="0" fontId="0" fillId="8" borderId="26" xfId="0" applyFill="1" applyBorder="1" applyAlignment="1">
      <alignment horizontal="center" vertical="center"/>
    </xf>
    <xf numFmtId="0" fontId="0" fillId="9" borderId="26" xfId="0" applyFill="1" applyBorder="1" applyAlignment="1">
      <alignment horizontal="center" vertical="center"/>
    </xf>
    <xf numFmtId="0" fontId="44" fillId="0" borderId="25" xfId="0" applyFont="1" applyBorder="1" applyAlignment="1">
      <alignment vertical="center" shrinkToFit="1"/>
    </xf>
    <xf numFmtId="0" fontId="0" fillId="13" borderId="1" xfId="0" applyFill="1" applyBorder="1" applyAlignment="1">
      <alignment horizontal="center" vertical="center"/>
    </xf>
    <xf numFmtId="0" fontId="0" fillId="12" borderId="1" xfId="0" applyFill="1" applyBorder="1" applyAlignment="1">
      <alignment horizontal="center" vertical="center"/>
    </xf>
    <xf numFmtId="0" fontId="0" fillId="12" borderId="2"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0" borderId="0" xfId="0" applyProtection="1">
      <alignment vertical="center"/>
    </xf>
    <xf numFmtId="0" fontId="18" fillId="8" borderId="1" xfId="0" applyFont="1" applyFill="1" applyBorder="1" applyAlignment="1" applyProtection="1">
      <alignment horizontal="center" vertical="center" shrinkToFit="1"/>
    </xf>
    <xf numFmtId="0" fontId="45" fillId="8" borderId="1" xfId="0" applyFont="1" applyFill="1" applyBorder="1" applyAlignment="1" applyProtection="1">
      <alignment horizontal="center" vertical="center"/>
    </xf>
    <xf numFmtId="0" fontId="46" fillId="0" borderId="1" xfId="0" applyFont="1" applyBorder="1" applyAlignment="1" applyProtection="1">
      <alignment horizontal="center" vertical="center"/>
    </xf>
    <xf numFmtId="0" fontId="47" fillId="9" borderId="1" xfId="0" applyFont="1" applyFill="1" applyBorder="1" applyAlignment="1" applyProtection="1">
      <alignment horizontal="center" vertical="center" shrinkToFit="1"/>
    </xf>
    <xf numFmtId="0" fontId="49" fillId="0" borderId="1" xfId="0" applyFont="1" applyBorder="1" applyAlignment="1" applyProtection="1">
      <alignment horizontal="center" vertical="center"/>
    </xf>
    <xf numFmtId="0" fontId="47" fillId="9" borderId="26" xfId="0" applyFont="1" applyFill="1" applyBorder="1" applyAlignment="1">
      <alignment horizontal="center" vertical="center" shrinkToFit="1"/>
    </xf>
    <xf numFmtId="0" fontId="47" fillId="9" borderId="1" xfId="0" applyFont="1" applyFill="1" applyBorder="1" applyAlignment="1">
      <alignment horizontal="center" vertical="center" shrinkToFit="1"/>
    </xf>
    <xf numFmtId="0" fontId="47" fillId="9" borderId="1" xfId="0" applyFont="1" applyFill="1" applyBorder="1" applyAlignment="1" applyProtection="1">
      <alignment horizontal="center" vertical="center" shrinkToFit="1"/>
      <protection locked="0"/>
    </xf>
    <xf numFmtId="0" fontId="48" fillId="9" borderId="1" xfId="0" applyFont="1" applyFill="1" applyBorder="1" applyAlignment="1">
      <alignment horizontal="center" vertical="center"/>
    </xf>
    <xf numFmtId="0" fontId="47" fillId="0" borderId="26" xfId="0" applyFont="1" applyBorder="1" applyAlignment="1" applyProtection="1">
      <alignment horizontal="center" vertical="center" shrinkToFit="1"/>
      <protection locked="0"/>
    </xf>
    <xf numFmtId="0" fontId="49" fillId="13" borderId="1" xfId="0" applyFont="1" applyFill="1" applyBorder="1" applyAlignment="1" applyProtection="1">
      <alignment horizontal="center" vertical="center" shrinkToFit="1"/>
      <protection locked="0"/>
    </xf>
    <xf numFmtId="0" fontId="47" fillId="0" borderId="1" xfId="0" applyFont="1" applyBorder="1" applyAlignment="1" applyProtection="1">
      <alignment vertical="center" shrinkToFit="1"/>
    </xf>
    <xf numFmtId="0" fontId="47" fillId="13" borderId="1" xfId="0" applyFont="1" applyFill="1" applyBorder="1" applyAlignment="1" applyProtection="1">
      <alignment horizontal="left" vertical="center" shrinkToFit="1"/>
      <protection locked="0"/>
    </xf>
    <xf numFmtId="0" fontId="49" fillId="13" borderId="1" xfId="0" applyFont="1" applyFill="1" applyBorder="1" applyAlignment="1" applyProtection="1">
      <alignment horizontal="left" vertical="center" shrinkToFit="1"/>
      <protection locked="0"/>
    </xf>
    <xf numFmtId="0" fontId="49" fillId="13" borderId="1" xfId="0" applyFont="1" applyFill="1" applyBorder="1" applyAlignment="1" applyProtection="1">
      <alignment vertical="center" shrinkToFit="1"/>
      <protection locked="0"/>
    </xf>
    <xf numFmtId="0" fontId="48" fillId="13" borderId="1" xfId="0" applyFont="1" applyFill="1" applyBorder="1" applyProtection="1">
      <alignment vertical="center"/>
      <protection locked="0"/>
    </xf>
    <xf numFmtId="0" fontId="48" fillId="0" borderId="1" xfId="0" applyFont="1" applyBorder="1" applyProtection="1">
      <alignment vertical="center"/>
    </xf>
    <xf numFmtId="0" fontId="47" fillId="0" borderId="1" xfId="0" applyFont="1" applyBorder="1" applyAlignment="1" applyProtection="1">
      <alignment horizontal="center" vertical="center" shrinkToFit="1"/>
      <protection locked="0"/>
    </xf>
    <xf numFmtId="0" fontId="48" fillId="13" borderId="1" xfId="0" applyFont="1" applyFill="1" applyBorder="1" applyAlignment="1" applyProtection="1">
      <alignment horizontal="center" vertical="center"/>
      <protection locked="0"/>
    </xf>
    <xf numFmtId="0" fontId="47" fillId="0" borderId="56" xfId="0" applyFont="1" applyBorder="1" applyAlignment="1" applyProtection="1">
      <alignment horizontal="center" vertical="center" shrinkToFit="1"/>
      <protection locked="0"/>
    </xf>
    <xf numFmtId="0" fontId="47" fillId="8" borderId="26" xfId="0" applyFont="1" applyFill="1" applyBorder="1" applyAlignment="1">
      <alignment horizontal="center" vertical="center" shrinkToFit="1"/>
    </xf>
    <xf numFmtId="0" fontId="47" fillId="8" borderId="1" xfId="0" applyFont="1" applyFill="1" applyBorder="1" applyAlignment="1">
      <alignment horizontal="center" vertical="center" shrinkToFit="1"/>
    </xf>
    <xf numFmtId="0" fontId="47" fillId="8" borderId="1" xfId="0" applyFont="1" applyFill="1" applyBorder="1" applyAlignment="1" applyProtection="1">
      <alignment horizontal="center" vertical="center" shrinkToFit="1"/>
      <protection locked="0"/>
    </xf>
    <xf numFmtId="0" fontId="47" fillId="8" borderId="1" xfId="0" applyFont="1" applyFill="1" applyBorder="1" applyAlignment="1" applyProtection="1">
      <alignment horizontal="center" vertical="center" shrinkToFit="1"/>
    </xf>
    <xf numFmtId="0" fontId="47" fillId="8" borderId="2" xfId="0" applyFont="1" applyFill="1" applyBorder="1" applyAlignment="1" applyProtection="1">
      <alignment horizontal="center" vertical="center" shrinkToFit="1"/>
      <protection locked="0"/>
    </xf>
    <xf numFmtId="0" fontId="49" fillId="12" borderId="1" xfId="0" applyFont="1" applyFill="1" applyBorder="1" applyAlignment="1" applyProtection="1">
      <alignment horizontal="center" vertical="center" shrinkToFit="1"/>
      <protection locked="0"/>
    </xf>
    <xf numFmtId="0" fontId="47" fillId="12" borderId="1" xfId="0" applyFont="1" applyFill="1" applyBorder="1" applyAlignment="1" applyProtection="1">
      <alignment horizontal="left" vertical="center" shrinkToFit="1"/>
      <protection locked="0"/>
    </xf>
    <xf numFmtId="0" fontId="49" fillId="12" borderId="1" xfId="0" applyFont="1" applyFill="1" applyBorder="1" applyAlignment="1" applyProtection="1">
      <alignment horizontal="left" vertical="center" shrinkToFit="1"/>
      <protection locked="0"/>
    </xf>
    <xf numFmtId="0" fontId="49" fillId="12" borderId="1" xfId="0" applyFont="1" applyFill="1" applyBorder="1" applyAlignment="1" applyProtection="1">
      <alignment vertical="center" shrinkToFit="1"/>
      <protection locked="0"/>
    </xf>
    <xf numFmtId="0" fontId="49" fillId="12" borderId="2" xfId="0" applyFont="1" applyFill="1" applyBorder="1" applyAlignment="1" applyProtection="1">
      <alignment vertical="center" shrinkToFit="1"/>
      <protection locked="0"/>
    </xf>
    <xf numFmtId="0" fontId="48" fillId="12" borderId="1" xfId="0" applyFont="1" applyFill="1" applyBorder="1" applyProtection="1">
      <alignment vertical="center"/>
      <protection locked="0"/>
    </xf>
    <xf numFmtId="0" fontId="49" fillId="12" borderId="2" xfId="0" applyFont="1" applyFill="1" applyBorder="1" applyAlignment="1" applyProtection="1">
      <alignment horizontal="center" vertical="center" shrinkToFit="1"/>
      <protection locked="0"/>
    </xf>
    <xf numFmtId="0" fontId="1" fillId="0" borderId="0" xfId="3" applyProtection="1">
      <alignment vertical="center"/>
    </xf>
    <xf numFmtId="0" fontId="25" fillId="7" borderId="4" xfId="3" applyFont="1" applyFill="1" applyBorder="1" applyAlignment="1" applyProtection="1">
      <alignment horizontal="center" vertical="center" wrapText="1"/>
    </xf>
    <xf numFmtId="0" fontId="37" fillId="7" borderId="10" xfId="3" applyFont="1" applyFill="1" applyBorder="1" applyAlignment="1" applyProtection="1">
      <alignment horizontal="center" vertical="center" wrapText="1"/>
    </xf>
    <xf numFmtId="0" fontId="23" fillId="0" borderId="0" xfId="3" applyFont="1" applyProtection="1">
      <alignment vertical="center"/>
    </xf>
    <xf numFmtId="0" fontId="25" fillId="6" borderId="14" xfId="3" applyFont="1" applyFill="1" applyBorder="1" applyAlignment="1" applyProtection="1">
      <alignment horizontal="center" vertical="center"/>
    </xf>
    <xf numFmtId="0" fontId="25" fillId="6" borderId="9" xfId="3" applyFont="1" applyFill="1" applyBorder="1" applyAlignment="1" applyProtection="1">
      <alignment horizontal="center" vertical="center"/>
    </xf>
    <xf numFmtId="0" fontId="25" fillId="0" borderId="9" xfId="3" applyFont="1" applyBorder="1" applyAlignment="1" applyProtection="1">
      <alignment horizontal="center" vertical="center"/>
    </xf>
    <xf numFmtId="0" fontId="25" fillId="0" borderId="13" xfId="3" applyFont="1" applyBorder="1" applyAlignment="1" applyProtection="1">
      <alignment horizontal="center" vertical="center"/>
    </xf>
    <xf numFmtId="0" fontId="25" fillId="5" borderId="2" xfId="3" applyFont="1" applyFill="1" applyBorder="1" applyAlignment="1" applyProtection="1">
      <alignment horizontal="center" vertical="center"/>
    </xf>
    <xf numFmtId="0" fontId="25" fillId="5" borderId="57" xfId="3" applyFont="1" applyFill="1" applyBorder="1" applyAlignment="1" applyProtection="1">
      <alignment horizontal="center" vertical="center"/>
    </xf>
    <xf numFmtId="0" fontId="25" fillId="5" borderId="58" xfId="3" applyFont="1" applyFill="1" applyBorder="1" applyAlignment="1" applyProtection="1">
      <alignment horizontal="center" vertical="center"/>
    </xf>
    <xf numFmtId="0" fontId="25" fillId="5" borderId="63" xfId="3" applyFont="1" applyFill="1" applyBorder="1" applyAlignment="1" applyProtection="1">
      <alignment horizontal="center" vertical="center"/>
    </xf>
    <xf numFmtId="0" fontId="25" fillId="5" borderId="66" xfId="3" applyFont="1" applyFill="1" applyBorder="1" applyAlignment="1" applyProtection="1">
      <alignment horizontal="center" vertical="center"/>
    </xf>
    <xf numFmtId="177" fontId="1" fillId="0" borderId="0" xfId="3" applyNumberFormat="1" applyProtection="1">
      <alignment vertical="center"/>
    </xf>
    <xf numFmtId="0" fontId="25" fillId="5" borderId="59" xfId="3" applyFont="1" applyFill="1" applyBorder="1" applyAlignment="1" applyProtection="1">
      <alignment horizontal="center" vertical="center"/>
    </xf>
    <xf numFmtId="0" fontId="25" fillId="5" borderId="60" xfId="3" applyFont="1" applyFill="1" applyBorder="1" applyAlignment="1" applyProtection="1">
      <alignment horizontal="center" vertical="center"/>
    </xf>
    <xf numFmtId="0" fontId="25" fillId="5" borderId="64" xfId="3" applyFont="1" applyFill="1" applyBorder="1" applyAlignment="1" applyProtection="1">
      <alignment horizontal="center" vertical="center"/>
    </xf>
    <xf numFmtId="0" fontId="25" fillId="5" borderId="67" xfId="3" applyFont="1" applyFill="1" applyBorder="1" applyAlignment="1" applyProtection="1">
      <alignment horizontal="center" vertical="center"/>
    </xf>
    <xf numFmtId="0" fontId="25" fillId="10" borderId="2" xfId="3" applyFont="1" applyFill="1" applyBorder="1" applyAlignment="1" applyProtection="1">
      <alignment horizontal="center" vertical="center"/>
    </xf>
    <xf numFmtId="0" fontId="25" fillId="10" borderId="59" xfId="3" applyFont="1" applyFill="1" applyBorder="1" applyAlignment="1" applyProtection="1">
      <alignment horizontal="center" vertical="center"/>
    </xf>
    <xf numFmtId="0" fontId="25" fillId="10" borderId="60" xfId="3" applyFont="1" applyFill="1" applyBorder="1" applyAlignment="1" applyProtection="1">
      <alignment horizontal="center" vertical="center"/>
    </xf>
    <xf numFmtId="0" fontId="25" fillId="10" borderId="64" xfId="3" applyFont="1" applyFill="1" applyBorder="1" applyAlignment="1" applyProtection="1">
      <alignment horizontal="center" vertical="center"/>
    </xf>
    <xf numFmtId="0" fontId="25" fillId="10" borderId="67" xfId="3" applyFont="1" applyFill="1" applyBorder="1" applyAlignment="1" applyProtection="1">
      <alignment horizontal="center" vertical="center"/>
    </xf>
    <xf numFmtId="0" fontId="25" fillId="10" borderId="61" xfId="3" applyFont="1" applyFill="1" applyBorder="1" applyAlignment="1" applyProtection="1">
      <alignment horizontal="center" vertical="center"/>
    </xf>
    <xf numFmtId="0" fontId="25" fillId="10" borderId="62" xfId="3" applyFont="1" applyFill="1" applyBorder="1" applyAlignment="1" applyProtection="1">
      <alignment horizontal="center" vertical="center"/>
    </xf>
    <xf numFmtId="0" fontId="25" fillId="10" borderId="65" xfId="3" applyFont="1" applyFill="1" applyBorder="1" applyAlignment="1" applyProtection="1">
      <alignment horizontal="center" vertical="center"/>
    </xf>
    <xf numFmtId="0" fontId="25" fillId="10" borderId="68" xfId="3" applyFont="1" applyFill="1" applyBorder="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25" fillId="0" borderId="0" xfId="3" applyFont="1" applyProtection="1">
      <alignment vertical="center"/>
    </xf>
    <xf numFmtId="0" fontId="25" fillId="2" borderId="1" xfId="3" applyFont="1" applyFill="1" applyBorder="1" applyAlignment="1" applyProtection="1">
      <alignment horizontal="center" vertical="center"/>
    </xf>
    <xf numFmtId="0" fontId="25" fillId="4" borderId="9" xfId="3" applyFont="1" applyFill="1" applyBorder="1" applyAlignment="1" applyProtection="1">
      <alignment horizontal="center" vertical="center"/>
    </xf>
    <xf numFmtId="0" fontId="25" fillId="4" borderId="1" xfId="3" applyFont="1" applyFill="1" applyBorder="1" applyAlignment="1" applyProtection="1">
      <alignment horizontal="center" vertical="center"/>
    </xf>
    <xf numFmtId="0" fontId="25" fillId="4" borderId="1" xfId="3" applyFont="1" applyFill="1" applyBorder="1" applyAlignment="1" applyProtection="1">
      <alignment horizontal="center" vertical="center" shrinkToFit="1"/>
    </xf>
    <xf numFmtId="0" fontId="25" fillId="4" borderId="2" xfId="3" applyFont="1" applyFill="1" applyBorder="1" applyAlignment="1" applyProtection="1">
      <alignment horizontal="center" vertical="center"/>
    </xf>
    <xf numFmtId="0" fontId="25" fillId="4" borderId="17" xfId="3" applyFont="1" applyFill="1" applyBorder="1" applyAlignment="1" applyProtection="1">
      <alignment horizontal="center" vertical="center"/>
    </xf>
    <xf numFmtId="0" fontId="25" fillId="5" borderId="1" xfId="3" applyFont="1" applyFill="1" applyBorder="1" applyAlignment="1" applyProtection="1">
      <alignment horizontal="center" vertical="center"/>
    </xf>
    <xf numFmtId="177" fontId="25" fillId="5" borderId="1" xfId="3" applyNumberFormat="1" applyFont="1" applyFill="1" applyBorder="1" applyProtection="1">
      <alignment vertical="center"/>
    </xf>
    <xf numFmtId="177" fontId="25" fillId="5" borderId="2" xfId="3" applyNumberFormat="1" applyFont="1" applyFill="1" applyBorder="1" applyProtection="1">
      <alignment vertical="center"/>
    </xf>
    <xf numFmtId="177" fontId="25" fillId="5" borderId="16" xfId="3" applyNumberFormat="1" applyFont="1" applyFill="1" applyBorder="1" applyProtection="1">
      <alignment vertical="center"/>
    </xf>
    <xf numFmtId="0" fontId="25" fillId="10" borderId="1" xfId="3" applyFont="1" applyFill="1" applyBorder="1" applyAlignment="1" applyProtection="1">
      <alignment horizontal="center" vertical="center"/>
    </xf>
    <xf numFmtId="177" fontId="25" fillId="10" borderId="1" xfId="3" applyNumberFormat="1" applyFont="1" applyFill="1" applyBorder="1" applyProtection="1">
      <alignment vertical="center"/>
    </xf>
    <xf numFmtId="177" fontId="25" fillId="10" borderId="2" xfId="3" applyNumberFormat="1" applyFont="1" applyFill="1" applyBorder="1" applyProtection="1">
      <alignment vertical="center"/>
    </xf>
    <xf numFmtId="177" fontId="25" fillId="10" borderId="16" xfId="3" applyNumberFormat="1" applyFont="1" applyFill="1" applyBorder="1" applyProtection="1">
      <alignment vertical="center"/>
    </xf>
    <xf numFmtId="177" fontId="25" fillId="10" borderId="15" xfId="3" applyNumberFormat="1" applyFont="1" applyFill="1" applyBorder="1" applyProtection="1">
      <alignment vertical="center"/>
    </xf>
    <xf numFmtId="0" fontId="24" fillId="0" borderId="0" xfId="3" applyFont="1" applyProtection="1">
      <alignment vertical="center"/>
    </xf>
    <xf numFmtId="177" fontId="25" fillId="0" borderId="15" xfId="3" applyNumberFormat="1" applyFont="1" applyBorder="1" applyProtection="1">
      <alignment vertical="center"/>
    </xf>
    <xf numFmtId="179" fontId="24" fillId="0" borderId="0" xfId="3" applyNumberFormat="1" applyFont="1" applyProtection="1">
      <alignment vertical="center"/>
    </xf>
    <xf numFmtId="179" fontId="50" fillId="0" borderId="0" xfId="3" applyNumberFormat="1" applyFont="1" applyProtection="1">
      <alignment vertical="center"/>
    </xf>
    <xf numFmtId="0" fontId="7"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9" fillId="0" borderId="1" xfId="2"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178" fontId="38" fillId="0" borderId="1" xfId="0" applyNumberFormat="1" applyFont="1" applyBorder="1" applyAlignment="1" applyProtection="1">
      <alignment horizontal="center" vertical="center" shrinkToFit="1"/>
      <protection locked="0"/>
    </xf>
    <xf numFmtId="0" fontId="38" fillId="0" borderId="43"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43" xfId="0" applyFont="1" applyBorder="1" applyAlignment="1" applyProtection="1">
      <alignment horizontal="center" vertical="center" shrinkToFit="1"/>
      <protection locked="0"/>
    </xf>
    <xf numFmtId="0" fontId="39" fillId="0" borderId="54" xfId="0" applyFont="1" applyBorder="1" applyAlignment="1" applyProtection="1">
      <alignment horizontal="center" vertical="center" shrinkToFit="1"/>
      <protection locked="0"/>
    </xf>
    <xf numFmtId="0" fontId="39" fillId="0" borderId="55" xfId="0" applyFont="1" applyBorder="1" applyAlignment="1" applyProtection="1">
      <alignment horizontal="center" vertical="center" shrinkToFit="1"/>
      <protection locked="0"/>
    </xf>
    <xf numFmtId="0" fontId="38" fillId="0" borderId="4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44" xfId="0" applyFont="1" applyBorder="1" applyAlignment="1" applyProtection="1">
      <alignment horizontal="center" vertical="center" shrinkToFit="1"/>
      <protection locked="0"/>
    </xf>
    <xf numFmtId="0" fontId="38" fillId="0" borderId="41"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44"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1" xfId="0" applyFont="1" applyFill="1" applyBorder="1" applyAlignment="1" applyProtection="1">
      <alignment horizontal="center" vertical="center" shrinkToFit="1"/>
      <protection locked="0"/>
    </xf>
    <xf numFmtId="0" fontId="17" fillId="0" borderId="0" xfId="0" applyFont="1" applyAlignment="1" applyProtection="1">
      <alignment horizontal="left" vertical="center"/>
    </xf>
    <xf numFmtId="0" fontId="17" fillId="0" borderId="0" xfId="0" applyFont="1" applyAlignment="1" applyProtection="1">
      <alignment vertical="center" shrinkToFit="1"/>
    </xf>
    <xf numFmtId="0" fontId="3" fillId="0" borderId="0" xfId="0" applyFont="1" applyProtection="1">
      <alignment vertical="center"/>
    </xf>
    <xf numFmtId="0" fontId="16" fillId="0" borderId="0" xfId="0" applyFont="1" applyAlignment="1" applyProtection="1">
      <alignment horizontal="right" vertical="center"/>
    </xf>
    <xf numFmtId="0" fontId="38" fillId="8" borderId="47" xfId="0" applyFont="1" applyFill="1" applyBorder="1" applyAlignment="1" applyProtection="1">
      <alignment horizontal="center" vertical="center" shrinkToFit="1"/>
    </xf>
    <xf numFmtId="0" fontId="38" fillId="0" borderId="41" xfId="0" applyFont="1" applyBorder="1" applyAlignment="1" applyProtection="1">
      <alignment horizontal="center" vertical="center" shrinkToFit="1"/>
    </xf>
    <xf numFmtId="0" fontId="38" fillId="8" borderId="41" xfId="0" applyFont="1" applyFill="1" applyBorder="1" applyAlignment="1" applyProtection="1">
      <alignment horizontal="center" vertical="center" shrinkToFit="1"/>
    </xf>
    <xf numFmtId="0" fontId="38" fillId="8" borderId="3" xfId="0" applyFont="1" applyFill="1" applyBorder="1" applyAlignment="1" applyProtection="1">
      <alignment horizontal="center" vertical="center" shrinkToFit="1"/>
    </xf>
    <xf numFmtId="0" fontId="38" fillId="8" borderId="1" xfId="0" applyFont="1" applyFill="1" applyBorder="1" applyAlignment="1" applyProtection="1">
      <alignment horizontal="center" vertical="center" shrinkToFit="1"/>
    </xf>
    <xf numFmtId="0" fontId="38" fillId="2" borderId="1" xfId="0" applyFont="1" applyFill="1" applyBorder="1" applyAlignment="1" applyProtection="1">
      <alignment horizontal="center" vertical="center" shrinkToFit="1"/>
    </xf>
    <xf numFmtId="0" fontId="38" fillId="2" borderId="42" xfId="0" applyFont="1" applyFill="1" applyBorder="1" applyAlignment="1" applyProtection="1">
      <alignment horizontal="center" vertical="center" shrinkToFit="1"/>
    </xf>
    <xf numFmtId="0" fontId="38" fillId="8" borderId="48" xfId="0" applyFont="1" applyFill="1" applyBorder="1" applyAlignment="1" applyProtection="1">
      <alignment horizontal="center" vertical="center" shrinkToFit="1"/>
    </xf>
    <xf numFmtId="0" fontId="38" fillId="8" borderId="43" xfId="0" applyFont="1" applyFill="1" applyBorder="1" applyAlignment="1" applyProtection="1">
      <alignment horizontal="center" vertical="center" shrinkToFit="1"/>
    </xf>
    <xf numFmtId="0" fontId="38" fillId="2" borderId="43" xfId="0" applyFont="1" applyFill="1" applyBorder="1" applyAlignment="1" applyProtection="1">
      <alignment horizontal="center" vertical="center" shrinkToFit="1"/>
    </xf>
    <xf numFmtId="0" fontId="38" fillId="2" borderId="45" xfId="0" applyFont="1" applyFill="1" applyBorder="1" applyAlignment="1" applyProtection="1">
      <alignment horizontal="center" vertical="center" shrinkToFit="1"/>
    </xf>
    <xf numFmtId="0" fontId="38" fillId="9" borderId="49" xfId="0" applyFont="1" applyFill="1" applyBorder="1" applyAlignment="1" applyProtection="1">
      <alignment horizontal="center" vertical="center" shrinkToFit="1"/>
    </xf>
    <xf numFmtId="0" fontId="38" fillId="0" borderId="46" xfId="0" applyFont="1" applyBorder="1" applyAlignment="1" applyProtection="1">
      <alignment horizontal="center" vertical="center" shrinkToFit="1"/>
    </xf>
    <xf numFmtId="0" fontId="38" fillId="9" borderId="46" xfId="0" applyFont="1" applyFill="1" applyBorder="1" applyAlignment="1" applyProtection="1">
      <alignment horizontal="center" vertical="center"/>
    </xf>
    <xf numFmtId="0" fontId="39" fillId="9" borderId="47" xfId="0" applyFont="1" applyFill="1" applyBorder="1" applyAlignment="1" applyProtection="1">
      <alignment horizontal="center" vertical="center" shrinkToFit="1"/>
    </xf>
    <xf numFmtId="0" fontId="39" fillId="9" borderId="3" xfId="0" applyFont="1" applyFill="1" applyBorder="1" applyAlignment="1" applyProtection="1">
      <alignment horizontal="center" vertical="center" shrinkToFit="1"/>
    </xf>
    <xf numFmtId="0" fontId="38" fillId="9" borderId="1" xfId="0" applyFont="1" applyFill="1" applyBorder="1" applyAlignment="1" applyProtection="1">
      <alignment horizontal="center" vertical="center" shrinkToFit="1"/>
    </xf>
    <xf numFmtId="0" fontId="39" fillId="2" borderId="1" xfId="0" applyFont="1" applyFill="1" applyBorder="1" applyAlignment="1" applyProtection="1">
      <alignment horizontal="center" vertical="center" shrinkToFit="1"/>
    </xf>
    <xf numFmtId="0" fontId="39" fillId="2" borderId="42" xfId="0" applyFont="1" applyFill="1" applyBorder="1" applyAlignment="1" applyProtection="1">
      <alignment horizontal="center" vertical="center" shrinkToFit="1"/>
    </xf>
    <xf numFmtId="0" fontId="38" fillId="9" borderId="48" xfId="0" applyFont="1" applyFill="1" applyBorder="1" applyAlignment="1" applyProtection="1">
      <alignment horizontal="center" vertical="center" shrinkToFit="1"/>
    </xf>
    <xf numFmtId="0" fontId="38" fillId="9" borderId="43" xfId="0" applyFont="1" applyFill="1" applyBorder="1" applyAlignment="1" applyProtection="1">
      <alignment horizontal="center" vertical="center" shrinkToFit="1"/>
    </xf>
    <xf numFmtId="0" fontId="39" fillId="2" borderId="45" xfId="0" applyFont="1" applyFill="1" applyBorder="1" applyAlignment="1" applyProtection="1">
      <alignment horizontal="center" vertical="center" shrinkToFit="1"/>
    </xf>
    <xf numFmtId="0" fontId="42" fillId="11" borderId="4" xfId="0" applyFont="1" applyFill="1" applyBorder="1" applyAlignment="1" applyProtection="1">
      <alignment horizontal="center" vertical="center" wrapText="1" shrinkToFit="1"/>
    </xf>
    <xf numFmtId="0" fontId="40" fillId="11" borderId="53" xfId="0" applyFont="1" applyFill="1" applyBorder="1" applyAlignment="1" applyProtection="1">
      <alignment horizontal="center" vertical="center"/>
    </xf>
    <xf numFmtId="0" fontId="38" fillId="11" borderId="54" xfId="0" applyFont="1" applyFill="1" applyBorder="1" applyAlignment="1" applyProtection="1">
      <alignment horizontal="center" vertical="center" shrinkToFit="1"/>
    </xf>
    <xf numFmtId="0" fontId="13" fillId="2" borderId="20" xfId="0" applyFont="1" applyFill="1" applyBorder="1" applyAlignment="1" applyProtection="1">
      <alignment horizontal="center" vertical="center"/>
    </xf>
    <xf numFmtId="0" fontId="13" fillId="2" borderId="20"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2" borderId="1" xfId="0" applyFont="1" applyFill="1" applyBorder="1" applyAlignment="1" applyProtection="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34" fillId="7" borderId="24" xfId="0" applyFont="1" applyFill="1" applyBorder="1" applyAlignment="1">
      <alignment horizontal="center" vertical="center" shrinkToFit="1"/>
    </xf>
    <xf numFmtId="0" fontId="33" fillId="7" borderId="24" xfId="0" applyFont="1" applyFill="1" applyBorder="1" applyAlignment="1">
      <alignment horizontal="center" vertical="center"/>
    </xf>
    <xf numFmtId="0" fontId="43" fillId="0" borderId="24" xfId="0" applyFont="1" applyBorder="1" applyAlignment="1">
      <alignment horizontal="center" vertical="center"/>
    </xf>
    <xf numFmtId="0" fontId="24" fillId="0" borderId="0" xfId="3" applyFont="1" applyAlignment="1" applyProtection="1">
      <alignment horizontal="left" vertical="center" indent="2" shrinkToFit="1"/>
    </xf>
    <xf numFmtId="0" fontId="27" fillId="7" borderId="10" xfId="3" applyFont="1" applyFill="1" applyBorder="1" applyAlignment="1" applyProtection="1">
      <alignment horizontal="center" vertical="center"/>
    </xf>
    <xf numFmtId="0" fontId="27" fillId="7" borderId="12" xfId="3" applyFont="1" applyFill="1" applyBorder="1" applyAlignment="1" applyProtection="1">
      <alignment horizontal="center" vertical="center"/>
    </xf>
    <xf numFmtId="0" fontId="27" fillId="7" borderId="11" xfId="3" applyFont="1" applyFill="1" applyBorder="1" applyAlignment="1" applyProtection="1">
      <alignment horizontal="center" vertical="center"/>
    </xf>
    <xf numFmtId="0" fontId="25" fillId="2" borderId="1" xfId="3" applyFont="1" applyFill="1" applyBorder="1" applyAlignment="1" applyProtection="1">
      <alignment horizontal="center" vertical="center"/>
    </xf>
    <xf numFmtId="0" fontId="37" fillId="5" borderId="1" xfId="3" applyFont="1" applyFill="1" applyBorder="1" applyAlignment="1" applyProtection="1">
      <alignment horizontal="center" vertical="center" wrapText="1" shrinkToFit="1"/>
    </xf>
    <xf numFmtId="0" fontId="37" fillId="5" borderId="1" xfId="3" applyFont="1" applyFill="1" applyBorder="1" applyAlignment="1" applyProtection="1">
      <alignment horizontal="center" vertical="center" shrinkToFit="1"/>
    </xf>
    <xf numFmtId="0" fontId="25" fillId="10" borderId="1" xfId="3" applyFont="1" applyFill="1" applyBorder="1" applyAlignment="1" applyProtection="1">
      <alignment horizontal="center" vertical="center" shrinkToFit="1"/>
    </xf>
    <xf numFmtId="177" fontId="32" fillId="3" borderId="36" xfId="3" applyNumberFormat="1" applyFont="1" applyFill="1" applyBorder="1" applyAlignment="1" applyProtection="1">
      <alignment horizontal="center" vertical="center"/>
    </xf>
    <xf numFmtId="177" fontId="32" fillId="3" borderId="37" xfId="3" applyNumberFormat="1" applyFont="1" applyFill="1" applyBorder="1" applyAlignment="1" applyProtection="1">
      <alignment horizontal="center" vertical="center"/>
    </xf>
    <xf numFmtId="177" fontId="32" fillId="3" borderId="38" xfId="3" applyNumberFormat="1" applyFont="1" applyFill="1" applyBorder="1" applyAlignment="1" applyProtection="1">
      <alignment horizontal="center" vertical="center"/>
    </xf>
    <xf numFmtId="177" fontId="32" fillId="3" borderId="39" xfId="3" applyNumberFormat="1" applyFont="1" applyFill="1" applyBorder="1" applyAlignment="1" applyProtection="1">
      <alignment horizontal="center" vertical="center"/>
    </xf>
    <xf numFmtId="0" fontId="25" fillId="3" borderId="34" xfId="3" applyFont="1" applyFill="1" applyBorder="1" applyAlignment="1" applyProtection="1">
      <alignment horizontal="center" vertical="center"/>
    </xf>
    <xf numFmtId="0" fontId="25" fillId="3" borderId="35" xfId="3" applyFont="1" applyFill="1" applyBorder="1" applyAlignment="1" applyProtection="1">
      <alignment horizontal="center" vertical="center"/>
    </xf>
    <xf numFmtId="0" fontId="35" fillId="0" borderId="40" xfId="3" applyFont="1" applyBorder="1" applyAlignment="1" applyProtection="1">
      <alignment vertical="center" wrapText="1"/>
    </xf>
    <xf numFmtId="0" fontId="35" fillId="0" borderId="0" xfId="3" applyFont="1" applyBorder="1" applyAlignment="1" applyProtection="1">
      <alignment vertical="center" wrapText="1"/>
    </xf>
    <xf numFmtId="0" fontId="35" fillId="0" borderId="0" xfId="3" applyFont="1" applyAlignment="1" applyProtection="1">
      <alignment vertical="center" wrapText="1"/>
    </xf>
    <xf numFmtId="0" fontId="26" fillId="0" borderId="0" xfId="3" applyFont="1" applyAlignment="1" applyProtection="1">
      <alignment horizontal="center" vertical="center" shrinkToFit="1"/>
    </xf>
    <xf numFmtId="0" fontId="26" fillId="0" borderId="0" xfId="3" applyFont="1" applyAlignment="1" applyProtection="1">
      <alignment horizontal="center" vertical="center"/>
    </xf>
    <xf numFmtId="0" fontId="25" fillId="2" borderId="9" xfId="3" applyFont="1" applyFill="1" applyBorder="1" applyAlignment="1" applyProtection="1">
      <alignment horizontal="center" vertical="center"/>
    </xf>
    <xf numFmtId="0" fontId="25" fillId="2" borderId="21" xfId="3" applyFont="1" applyFill="1" applyBorder="1" applyAlignment="1" applyProtection="1">
      <alignment horizontal="center" vertical="center"/>
    </xf>
    <xf numFmtId="0" fontId="25" fillId="2" borderId="20" xfId="3" applyFont="1" applyFill="1" applyBorder="1" applyAlignment="1" applyProtection="1">
      <alignment horizontal="center" vertical="center"/>
    </xf>
    <xf numFmtId="0" fontId="24" fillId="0" borderId="0" xfId="3" applyFont="1" applyAlignment="1" applyProtection="1">
      <alignment horizontal="left" vertical="center" indent="2"/>
    </xf>
    <xf numFmtId="0" fontId="25" fillId="0" borderId="69" xfId="3" applyFont="1" applyBorder="1" applyAlignment="1" applyProtection="1">
      <alignment horizontal="center" vertical="center"/>
    </xf>
    <xf numFmtId="0" fontId="25" fillId="0" borderId="70" xfId="3" applyFont="1" applyBorder="1" applyAlignment="1" applyProtection="1">
      <alignment horizontal="center" vertical="center"/>
    </xf>
    <xf numFmtId="0" fontId="25" fillId="0" borderId="13" xfId="3" applyFont="1" applyBorder="1" applyAlignment="1" applyProtection="1">
      <alignment horizontal="center" vertical="center"/>
    </xf>
    <xf numFmtId="0" fontId="25" fillId="0" borderId="5" xfId="3" applyFont="1" applyBorder="1" applyAlignment="1" applyProtection="1">
      <alignment horizontal="center" vertical="center"/>
    </xf>
    <xf numFmtId="0" fontId="25" fillId="6" borderId="1" xfId="3" applyFont="1" applyFill="1" applyBorder="1" applyAlignment="1" applyProtection="1">
      <alignment horizontal="center" vertical="center"/>
    </xf>
    <xf numFmtId="0" fontId="25" fillId="2" borderId="2" xfId="3" applyFont="1" applyFill="1" applyBorder="1" applyAlignment="1" applyProtection="1">
      <alignment horizontal="center" vertical="center"/>
    </xf>
    <xf numFmtId="0" fontId="25" fillId="2" borderId="7" xfId="3" applyFont="1" applyFill="1" applyBorder="1" applyAlignment="1" applyProtection="1">
      <alignment horizontal="center" vertical="center"/>
    </xf>
    <xf numFmtId="0" fontId="25" fillId="2" borderId="3" xfId="3" applyFont="1" applyFill="1" applyBorder="1" applyAlignment="1" applyProtection="1">
      <alignment horizontal="center" vertical="center"/>
    </xf>
    <xf numFmtId="0" fontId="40" fillId="9" borderId="50" xfId="0" applyFont="1" applyFill="1" applyBorder="1" applyAlignment="1">
      <alignment horizontal="center" vertical="center" wrapText="1"/>
    </xf>
    <xf numFmtId="0" fontId="40" fillId="9" borderId="51" xfId="0" applyFont="1" applyFill="1" applyBorder="1" applyAlignment="1">
      <alignment horizontal="center" vertical="center"/>
    </xf>
    <xf numFmtId="0" fontId="40" fillId="9" borderId="52" xfId="0" applyFont="1" applyFill="1" applyBorder="1" applyAlignment="1">
      <alignment horizontal="center" vertical="center"/>
    </xf>
    <xf numFmtId="0" fontId="11" fillId="0" borderId="0" xfId="0" applyFont="1" applyAlignment="1">
      <alignment horizontal="center" vertical="center" shrinkToFi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41" fillId="0" borderId="33" xfId="0" applyFont="1" applyBorder="1" applyAlignment="1">
      <alignment horizontal="right" vertical="center"/>
    </xf>
    <xf numFmtId="0" fontId="41" fillId="0" borderId="0" xfId="0" applyFont="1" applyAlignment="1">
      <alignment horizontal="right" vertical="center"/>
    </xf>
    <xf numFmtId="0" fontId="40" fillId="8" borderId="50" xfId="0" applyFont="1" applyFill="1" applyBorder="1" applyAlignment="1">
      <alignment horizontal="center" vertical="center" wrapText="1"/>
    </xf>
    <xf numFmtId="0" fontId="40" fillId="8" borderId="51" xfId="0" applyFont="1" applyFill="1" applyBorder="1" applyAlignment="1">
      <alignment horizontal="center" vertical="center"/>
    </xf>
    <xf numFmtId="0" fontId="40" fillId="8" borderId="52" xfId="0" applyFont="1" applyFill="1" applyBorder="1" applyAlignment="1">
      <alignment horizontal="center" vertical="center"/>
    </xf>
    <xf numFmtId="0" fontId="11" fillId="0" borderId="0" xfId="0" applyFont="1" applyAlignment="1" applyProtection="1">
      <alignment horizontal="center" vertical="center" shrinkToFit="1"/>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41" fillId="0" borderId="33" xfId="0" applyFont="1" applyBorder="1" applyAlignment="1" applyProtection="1">
      <alignment horizontal="right" vertical="center"/>
    </xf>
    <xf numFmtId="0" fontId="41" fillId="0" borderId="0" xfId="0" applyFont="1" applyAlignment="1" applyProtection="1">
      <alignment horizontal="right" vertical="center"/>
    </xf>
    <xf numFmtId="0" fontId="40" fillId="8" borderId="50" xfId="0" applyFont="1" applyFill="1" applyBorder="1" applyAlignment="1" applyProtection="1">
      <alignment horizontal="center" vertical="center" wrapText="1"/>
    </xf>
    <xf numFmtId="0" fontId="40" fillId="8" borderId="51" xfId="0" applyFont="1" applyFill="1" applyBorder="1" applyAlignment="1" applyProtection="1">
      <alignment horizontal="center" vertical="center"/>
    </xf>
    <xf numFmtId="0" fontId="40" fillId="8" borderId="52" xfId="0" applyFont="1" applyFill="1" applyBorder="1" applyAlignment="1" applyProtection="1">
      <alignment horizontal="center" vertical="center"/>
    </xf>
    <xf numFmtId="0" fontId="40" fillId="9" borderId="50" xfId="0" applyFont="1" applyFill="1" applyBorder="1" applyAlignment="1" applyProtection="1">
      <alignment horizontal="center" vertical="center" wrapText="1"/>
    </xf>
    <xf numFmtId="0" fontId="40" fillId="9" borderId="51" xfId="0" applyFont="1" applyFill="1" applyBorder="1" applyAlignment="1" applyProtection="1">
      <alignment horizontal="center" vertical="center"/>
    </xf>
    <xf numFmtId="0" fontId="40" fillId="9" borderId="52" xfId="0" applyFont="1" applyFill="1" applyBorder="1" applyAlignment="1" applyProtection="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righ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8" fillId="0" borderId="2"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7" fillId="0" borderId="0" xfId="0" applyFont="1" applyAlignment="1">
      <alignment horizontal="right"/>
    </xf>
    <xf numFmtId="0" fontId="7" fillId="2"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17" fillId="0" borderId="0" xfId="0" applyFont="1" applyAlignment="1">
      <alignment horizontal="center" vertical="center" shrinkToFi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176" fontId="7" fillId="0" borderId="0" xfId="0" applyNumberFormat="1" applyFont="1" applyAlignment="1">
      <alignment horizontal="right" vertical="center"/>
    </xf>
    <xf numFmtId="0" fontId="1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horizontal="right" vertical="center"/>
    </xf>
    <xf numFmtId="0" fontId="0" fillId="0" borderId="0" xfId="0" applyAlignment="1">
      <alignment vertical="center" shrinkToFit="1"/>
    </xf>
    <xf numFmtId="0" fontId="0" fillId="0" borderId="0" xfId="0" applyAlignment="1">
      <alignment horizontal="center" vertical="center" shrinkToFit="1"/>
    </xf>
    <xf numFmtId="177" fontId="0" fillId="0" borderId="0" xfId="0" applyNumberFormat="1">
      <alignment vertical="center"/>
    </xf>
  </cellXfs>
  <cellStyles count="4">
    <cellStyle name="Hyperlink" xfId="1" xr:uid="{00000000-0005-0000-0000-000000000000}"/>
    <cellStyle name="ハイパーリンク" xfId="2" builtinId="8"/>
    <cellStyle name="標準" xfId="0" builtinId="0"/>
    <cellStyle name="標準 2" xfId="3" xr:uid="{D0C5711B-0D54-4114-AAF5-1099076F608C}"/>
  </cellStyles>
  <dxfs count="0"/>
  <tableStyles count="0" defaultTableStyle="TableStyleMedium2" defaultPivotStyle="PivotStyleLight16"/>
  <colors>
    <mruColors>
      <color rgb="FFECF4FA"/>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_&#12456;&#12531;&#12488;&#12522;&#12540;&#26009;&#35336;&#31639;&#12501;&#12457;&#12540;&#12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エントリー料他計算フォーム"/>
      <sheetName val="大会名"/>
    </sheetNames>
    <sheetDataSet>
      <sheetData sheetId="0"/>
      <sheetData sheetId="1">
        <row r="1">
          <cell r="B1" t="str">
            <v>2026年度 西日本学生ヨット選手権大会・2026年度 西日本ヨットウィーク
九州420選手権 兼 強化練習会</v>
          </cell>
        </row>
      </sheetData>
    </sheetDataSet>
  </externalBook>
</externalLink>
</file>

<file path=xl/persons/person.xml><?xml version="1.0" encoding="utf-8"?>
<personList xmlns="http://schemas.microsoft.com/office/spreadsheetml/2018/threadedcomments" xmlns:x="http://schemas.openxmlformats.org/spreadsheetml/2006/main">
  <person displayName="t-miyaza" id="{2A1CD997-FC3D-492E-8B18-10E881E0618E}" userId="S::t-miyaza@seinan-gu.ac.jp::42de7c16-9924-4f45-a24b-c765d348d14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6-02-05T12:24:05.80" personId="{2A1CD997-FC3D-492E-8B18-10E881E0618E}" id="{B8181533-22EF-4993-B603-B6AC73A48260}">
    <text>団体名を記載。同団体でAチーム、Bチーム等に分かれる場合は、「〇〇大学A」「〇〇大学B」と記載</text>
  </threadedComment>
  <threadedComment ref="E19" dT="2026-02-05T12:24:05.80" personId="{2A1CD997-FC3D-492E-8B18-10E881E0618E}" id="{B2296F54-9C78-4366-9A19-A86F36F70C55}">
    <text>団体名を記載。同団体でAチーム、Bチーム等に分かれる場合は、「〇〇大学A」「〇〇大学B」と記載</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6-03-11T14:27:39.57" personId="{2A1CD997-FC3D-492E-8B18-10E881E0618E}" id="{0FA619CF-34EB-4FA9-85BA-133E296C90FF}">
    <text>インカレ参加者が記入（青欄）</text>
  </threadedComment>
  <threadedComment ref="D4" dT="2026-03-11T14:18:42.80" personId="{2A1CD997-FC3D-492E-8B18-10E881E0618E}" id="{A8AA6A7D-978A-4290-A8CA-E7B2D487C338}">
    <text>指導者は監督・コーチをいいます。</text>
  </threadedComment>
  <threadedComment ref="A7" dT="2026-03-11T14:27:20.06" personId="{2A1CD997-FC3D-492E-8B18-10E881E0618E}" id="{D6F10092-296E-4A31-8395-0A1636F5258F}">
    <text>ヨットウィーク参加者が記入（オレンジ欄）</text>
  </threadedComment>
  <threadedComment ref="D7" dT="2026-03-11T14:18:59.25" personId="{2A1CD997-FC3D-492E-8B18-10E881E0618E}" id="{792DF40C-1261-4ADA-B355-94A5A0861727}">
    <text>代表者は中高クラブ指導者、団体代表者、クラブ引率者等をいいます。</text>
  </threadedComment>
  <threadedComment ref="A10" dT="2026-03-11T14:28:16.90" personId="{2A1CD997-FC3D-492E-8B18-10E881E0618E}" id="{7884C4BA-E6AF-42D2-A840-E8FD8F01FDD8}">
    <text>インカレ、ヨットウィーク参加者が共通で記入する欄（黄欄）</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6-03-11T14:27:39.57" personId="{2A1CD997-FC3D-492E-8B18-10E881E0618E}" id="{43531471-1061-477B-8636-B39A1EFD41DC}">
    <text>インカレ参加者が記入（青欄）</text>
  </threadedComment>
  <threadedComment ref="D4" dT="2026-03-11T14:18:42.80" personId="{2A1CD997-FC3D-492E-8B18-10E881E0618E}" id="{463979A8-4347-40E8-BA01-3530DE25CB5F}">
    <text>指導者は監督・コーチをいいます。</text>
  </threadedComment>
  <threadedComment ref="A7" dT="2026-03-11T14:27:20.06" personId="{2A1CD997-FC3D-492E-8B18-10E881E0618E}" id="{EB255176-EF36-4ABE-93FC-FD74590BC56A}">
    <text>ヨットウィーク参加者が記入（オレンジ欄）</text>
  </threadedComment>
  <threadedComment ref="D7" dT="2026-03-11T14:18:59.25" personId="{2A1CD997-FC3D-492E-8B18-10E881E0618E}" id="{5B878C79-A102-472C-A912-F4E06E532426}">
    <text>代表者は中高クラブ指導者、団体代表者、クラブ引率者等をいいます。</text>
  </threadedComment>
  <threadedComment ref="A10" dT="2026-03-11T14:28:16.90" personId="{2A1CD997-FC3D-492E-8B18-10E881E0618E}" id="{42F23435-98C4-4225-B300-CB9BB763FCF5}">
    <text>インカレ、ヨットウィーク参加者が共通で記入する欄（黄欄）</text>
  </threadedComment>
</ThreadedComments>
</file>

<file path=xl/threadedComments/threadedComment4.xml><?xml version="1.0" encoding="utf-8"?>
<ThreadedComments xmlns="http://schemas.microsoft.com/office/spreadsheetml/2018/threadedcomments" xmlns:x="http://schemas.openxmlformats.org/spreadsheetml/2006/main">
  <threadedComment ref="A4" dT="2026-03-11T14:27:20.06" personId="{2A1CD997-FC3D-492E-8B18-10E881E0618E}" id="{90D800DF-6127-410E-984F-1428FE3FD9A3}">
    <text>ヨットウィーク参加者が記入（オレンジ欄）</text>
  </threadedComment>
  <threadedComment ref="D4" dT="2026-03-11T14:18:59.25" personId="{2A1CD997-FC3D-492E-8B18-10E881E0618E}" id="{F6B498F8-6DD9-47AC-BD3C-99DBB192E28D}">
    <text>代表者は中高クラブ指導者、団体代表者、クラブ引率者等をいいます。</text>
  </threadedComment>
  <threadedComment ref="A7" dT="2026-03-11T14:28:16.90" personId="{2A1CD997-FC3D-492E-8B18-10E881E0618E}" id="{773DDF72-5CB4-42A3-886E-402A7D4704F9}">
    <text>インカレ、ヨットウィーク参加者が共通で記入する欄（黄欄）</text>
  </threadedComment>
</ThreadedComments>
</file>

<file path=xl/threadedComments/threadedComment5.xml><?xml version="1.0" encoding="utf-8"?>
<ThreadedComments xmlns="http://schemas.microsoft.com/office/spreadsheetml/2018/threadedcomments" xmlns:x="http://schemas.openxmlformats.org/spreadsheetml/2006/main">
  <threadedComment ref="A4" dT="2026-03-11T14:27:20.06" personId="{2A1CD997-FC3D-492E-8B18-10E881E0618E}" id="{F85F88FF-17D7-46BC-BEAB-B452CA4FADDF}">
    <text>ヨットウィーク参加者が記入（オレンジ欄）</text>
  </threadedComment>
  <threadedComment ref="D4" dT="2026-03-11T14:18:59.25" personId="{2A1CD997-FC3D-492E-8B18-10E881E0618E}" id="{6DB49383-46CB-415A-9CF2-4D93F7A5DBF8}">
    <text>代表者は中高クラブ指導者、団体代表者、クラブ引率者等をいいます。</text>
  </threadedComment>
  <threadedComment ref="A7" dT="2026-03-11T14:28:16.90" personId="{2A1CD997-FC3D-492E-8B18-10E881E0618E}" id="{DDCA9DF0-28A5-49DB-9BF9-6607FD7AE2B3}">
    <text>インカレ、ヨットウィーク参加者が共通で記入する欄（黄欄）</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AF37-54BC-4C12-A672-FE94EEEA6904}">
  <dimension ref="A1:O90"/>
  <sheetViews>
    <sheetView tabSelected="1" zoomScale="85" zoomScaleNormal="85" workbookViewId="0">
      <selection activeCell="J82" sqref="J82"/>
    </sheetView>
  </sheetViews>
  <sheetFormatPr defaultRowHeight="13.5"/>
  <cols>
    <col min="1" max="1" width="13.375" customWidth="1"/>
    <col min="2" max="9" width="15.25" customWidth="1"/>
    <col min="10" max="11" width="13.875" customWidth="1"/>
    <col min="13" max="15" width="14.625" customWidth="1"/>
  </cols>
  <sheetData>
    <row r="1" spans="1:15" ht="31.9" customHeight="1" thickTop="1">
      <c r="A1" s="36" t="s">
        <v>55</v>
      </c>
      <c r="B1" s="30"/>
      <c r="C1" s="30"/>
      <c r="D1" s="30"/>
      <c r="E1" s="223" t="s">
        <v>122</v>
      </c>
      <c r="F1" s="223"/>
      <c r="G1" s="223"/>
      <c r="H1" s="30"/>
      <c r="I1" s="222" t="s">
        <v>57</v>
      </c>
      <c r="J1" s="222"/>
      <c r="K1" s="31"/>
    </row>
    <row r="2" spans="1:15" ht="22.15" customHeight="1">
      <c r="A2" s="76" t="s">
        <v>0</v>
      </c>
      <c r="B2" s="81"/>
      <c r="C2" s="45"/>
      <c r="D2" s="80" t="s">
        <v>132</v>
      </c>
      <c r="H2" s="219" t="s">
        <v>82</v>
      </c>
      <c r="I2" s="219"/>
      <c r="J2" s="219"/>
      <c r="K2" s="220"/>
    </row>
    <row r="3" spans="1:15" ht="16.899999999999999" customHeight="1">
      <c r="A3" s="33"/>
      <c r="K3" s="32"/>
    </row>
    <row r="4" spans="1:15" ht="16.899999999999999" customHeight="1">
      <c r="A4" s="34" t="s">
        <v>25</v>
      </c>
      <c r="B4" s="27" t="s">
        <v>29</v>
      </c>
      <c r="C4" s="24">
        <f>COUNTA(C6:C13)</f>
        <v>0</v>
      </c>
      <c r="E4" t="s">
        <v>127</v>
      </c>
      <c r="K4" s="32"/>
    </row>
    <row r="5" spans="1:15" ht="16.5">
      <c r="A5" s="104" t="s">
        <v>129</v>
      </c>
      <c r="B5" s="105" t="s">
        <v>69</v>
      </c>
      <c r="C5" s="106" t="s">
        <v>70</v>
      </c>
      <c r="D5" s="107" t="s">
        <v>71</v>
      </c>
      <c r="E5" s="106" t="s">
        <v>72</v>
      </c>
      <c r="F5" s="106" t="s">
        <v>74</v>
      </c>
      <c r="G5" s="106" t="s">
        <v>76</v>
      </c>
      <c r="H5" s="106" t="s">
        <v>77</v>
      </c>
      <c r="I5" s="106" t="s">
        <v>78</v>
      </c>
      <c r="J5" s="106" t="s">
        <v>58</v>
      </c>
      <c r="K5" s="108" t="s">
        <v>59</v>
      </c>
      <c r="L5" s="33"/>
      <c r="M5" s="84" t="s">
        <v>62</v>
      </c>
      <c r="N5" s="84" t="s">
        <v>61</v>
      </c>
      <c r="O5" s="84" t="s">
        <v>60</v>
      </c>
    </row>
    <row r="6" spans="1:15" ht="16.5">
      <c r="A6" s="93">
        <v>1</v>
      </c>
      <c r="B6" s="109"/>
      <c r="C6" s="109"/>
      <c r="D6" s="95"/>
      <c r="E6" s="110"/>
      <c r="F6" s="110"/>
      <c r="G6" s="110"/>
      <c r="H6" s="111"/>
      <c r="I6" s="111"/>
      <c r="J6" s="109"/>
      <c r="K6" s="115"/>
      <c r="L6" s="33"/>
      <c r="M6" s="86">
        <f>COUNTIF($K6:$K16,"持込艇")</f>
        <v>0</v>
      </c>
      <c r="N6" s="86">
        <f>COUNTIF($K6:$K16,"チャーター艇")</f>
        <v>0</v>
      </c>
      <c r="O6" s="86">
        <f>COUNTIF($K6:$K16,"地元艇")</f>
        <v>0</v>
      </c>
    </row>
    <row r="7" spans="1:15" ht="16.5">
      <c r="A7" s="93">
        <v>2</v>
      </c>
      <c r="B7" s="109"/>
      <c r="C7" s="109"/>
      <c r="D7" s="95"/>
      <c r="E7" s="110"/>
      <c r="F7" s="110"/>
      <c r="G7" s="110"/>
      <c r="H7" s="111"/>
      <c r="I7" s="111"/>
      <c r="J7" s="109"/>
      <c r="K7" s="115"/>
      <c r="L7" s="33"/>
    </row>
    <row r="8" spans="1:15" ht="16.5">
      <c r="A8" s="93">
        <v>3</v>
      </c>
      <c r="B8" s="109"/>
      <c r="C8" s="109"/>
      <c r="D8" s="95"/>
      <c r="E8" s="110"/>
      <c r="F8" s="110"/>
      <c r="G8" s="110"/>
      <c r="H8" s="111"/>
      <c r="I8" s="111"/>
      <c r="J8" s="109"/>
      <c r="K8" s="115"/>
      <c r="L8" s="33"/>
      <c r="M8" s="85" t="s">
        <v>67</v>
      </c>
      <c r="N8" s="85" t="s">
        <v>68</v>
      </c>
    </row>
    <row r="9" spans="1:15" ht="16.5">
      <c r="A9" s="93">
        <v>4</v>
      </c>
      <c r="B9" s="109"/>
      <c r="C9" s="109"/>
      <c r="D9" s="95"/>
      <c r="E9" s="110"/>
      <c r="F9" s="110"/>
      <c r="G9" s="110"/>
      <c r="H9" s="111"/>
      <c r="I9" s="111"/>
      <c r="J9" s="109"/>
      <c r="K9" s="115"/>
      <c r="L9" s="33"/>
      <c r="M9" s="86">
        <f>COUNTIF($J6:$J16,"団体")</f>
        <v>0</v>
      </c>
      <c r="N9" s="86">
        <f>COUNTIF($J6:$J16,"オープン")</f>
        <v>0</v>
      </c>
    </row>
    <row r="10" spans="1:15" ht="16.5">
      <c r="A10" s="93">
        <v>5</v>
      </c>
      <c r="B10" s="109"/>
      <c r="C10" s="109"/>
      <c r="D10" s="95"/>
      <c r="E10" s="110"/>
      <c r="F10" s="110"/>
      <c r="G10" s="110"/>
      <c r="H10" s="111"/>
      <c r="I10" s="111"/>
      <c r="J10" s="109"/>
      <c r="K10" s="115"/>
      <c r="L10" s="33"/>
    </row>
    <row r="11" spans="1:15" ht="16.5">
      <c r="A11" s="93">
        <v>6</v>
      </c>
      <c r="B11" s="109"/>
      <c r="C11" s="109"/>
      <c r="D11" s="95"/>
      <c r="E11" s="110"/>
      <c r="F11" s="110"/>
      <c r="G11" s="110"/>
      <c r="H11" s="111"/>
      <c r="I11" s="111"/>
      <c r="J11" s="109"/>
      <c r="K11" s="115"/>
      <c r="L11" s="33"/>
      <c r="M11" s="83" t="s">
        <v>46</v>
      </c>
    </row>
    <row r="12" spans="1:15" ht="16.5">
      <c r="A12" s="93">
        <v>7</v>
      </c>
      <c r="B12" s="109"/>
      <c r="C12" s="109"/>
      <c r="D12" s="95"/>
      <c r="E12" s="110"/>
      <c r="F12" s="110"/>
      <c r="G12" s="110"/>
      <c r="H12" s="111"/>
      <c r="I12" s="111"/>
      <c r="J12" s="109"/>
      <c r="K12" s="115"/>
      <c r="L12" s="33"/>
      <c r="M12" s="83" t="s">
        <v>126</v>
      </c>
    </row>
    <row r="13" spans="1:15" ht="16.5">
      <c r="A13" s="93">
        <v>8</v>
      </c>
      <c r="B13" s="109"/>
      <c r="C13" s="109"/>
      <c r="D13" s="95"/>
      <c r="E13" s="110"/>
      <c r="F13" s="110"/>
      <c r="G13" s="110"/>
      <c r="H13" s="111"/>
      <c r="I13" s="111"/>
      <c r="J13" s="109"/>
      <c r="K13" s="115"/>
      <c r="L13" s="33"/>
      <c r="M13" s="83" t="s">
        <v>45</v>
      </c>
    </row>
    <row r="14" spans="1:15" ht="16.5">
      <c r="A14" s="93">
        <v>9</v>
      </c>
      <c r="B14" s="109"/>
      <c r="C14" s="109"/>
      <c r="D14" s="95"/>
      <c r="E14" s="110"/>
      <c r="F14" s="110"/>
      <c r="G14" s="110"/>
      <c r="H14" s="111"/>
      <c r="I14" s="111"/>
      <c r="J14" s="109"/>
      <c r="K14" s="115"/>
      <c r="L14" s="33"/>
    </row>
    <row r="15" spans="1:15" ht="16.5">
      <c r="A15" s="93">
        <v>10</v>
      </c>
      <c r="B15" s="109"/>
      <c r="C15" s="109"/>
      <c r="D15" s="95"/>
      <c r="E15" s="110"/>
      <c r="F15" s="110"/>
      <c r="G15" s="110"/>
      <c r="H15" s="111"/>
      <c r="I15" s="111"/>
      <c r="J15" s="109"/>
      <c r="K15" s="115"/>
      <c r="L15" s="33"/>
    </row>
    <row r="16" spans="1:15" ht="16.5">
      <c r="A16" s="93">
        <v>11</v>
      </c>
      <c r="B16" s="109"/>
      <c r="C16" s="109"/>
      <c r="D16" s="95"/>
      <c r="E16" s="110"/>
      <c r="F16" s="110"/>
      <c r="G16" s="110"/>
      <c r="H16" s="111"/>
      <c r="I16" s="111"/>
      <c r="J16" s="109"/>
      <c r="K16" s="115"/>
      <c r="L16" s="33"/>
    </row>
    <row r="17" spans="1:15" ht="16.5">
      <c r="A17" s="37"/>
      <c r="B17" s="15"/>
      <c r="C17" s="15"/>
      <c r="D17" s="16"/>
      <c r="E17" s="17"/>
      <c r="F17" s="17"/>
      <c r="G17" s="17"/>
      <c r="H17" s="18"/>
      <c r="I17" s="18"/>
      <c r="J17" s="19"/>
      <c r="L17" s="33"/>
    </row>
    <row r="18" spans="1:15" ht="16.5">
      <c r="A18" s="38" t="s">
        <v>26</v>
      </c>
      <c r="B18" s="27" t="s">
        <v>29</v>
      </c>
      <c r="C18" s="24">
        <f>COUNTA(C20:C27)</f>
        <v>0</v>
      </c>
      <c r="D18" s="20"/>
      <c r="E18" s="21"/>
      <c r="F18" s="21"/>
      <c r="G18" s="21"/>
      <c r="H18" s="22"/>
      <c r="I18" s="22"/>
      <c r="J18" s="23"/>
      <c r="L18" s="33"/>
    </row>
    <row r="19" spans="1:15" ht="16.5">
      <c r="A19" s="104" t="s">
        <v>129</v>
      </c>
      <c r="B19" s="105" t="s">
        <v>69</v>
      </c>
      <c r="C19" s="106" t="s">
        <v>70</v>
      </c>
      <c r="D19" s="107" t="s">
        <v>71</v>
      </c>
      <c r="E19" s="106" t="s">
        <v>72</v>
      </c>
      <c r="F19" s="106" t="s">
        <v>74</v>
      </c>
      <c r="G19" s="106" t="s">
        <v>76</v>
      </c>
      <c r="H19" s="106" t="s">
        <v>77</v>
      </c>
      <c r="I19" s="106" t="s">
        <v>78</v>
      </c>
      <c r="J19" s="106" t="s">
        <v>58</v>
      </c>
      <c r="K19" s="108" t="s">
        <v>59</v>
      </c>
      <c r="L19" s="33"/>
      <c r="M19" s="84" t="s">
        <v>62</v>
      </c>
      <c r="N19" s="84" t="s">
        <v>61</v>
      </c>
      <c r="O19" s="84" t="s">
        <v>60</v>
      </c>
    </row>
    <row r="20" spans="1:15" ht="16.5">
      <c r="A20" s="93">
        <v>1</v>
      </c>
      <c r="B20" s="109"/>
      <c r="C20" s="109"/>
      <c r="D20" s="95"/>
      <c r="E20" s="110"/>
      <c r="F20" s="110"/>
      <c r="G20" s="110"/>
      <c r="H20" s="111"/>
      <c r="I20" s="111"/>
      <c r="J20" s="112"/>
      <c r="K20" s="113"/>
      <c r="L20" s="33"/>
      <c r="M20" s="86">
        <f>COUNTIF($K20:$K27,"持込艇")</f>
        <v>0</v>
      </c>
      <c r="N20" s="86">
        <f>COUNTIF($K20:$K27,"チャーター艇")</f>
        <v>0</v>
      </c>
      <c r="O20" s="86">
        <f>COUNTIF($K20:$K27,"地元艇")</f>
        <v>0</v>
      </c>
    </row>
    <row r="21" spans="1:15" ht="16.5">
      <c r="A21" s="93">
        <v>2</v>
      </c>
      <c r="B21" s="109"/>
      <c r="C21" s="109"/>
      <c r="D21" s="95"/>
      <c r="E21" s="110"/>
      <c r="F21" s="110"/>
      <c r="G21" s="110"/>
      <c r="H21" s="111"/>
      <c r="I21" s="111"/>
      <c r="J21" s="112"/>
      <c r="K21" s="113"/>
      <c r="L21" s="33"/>
    </row>
    <row r="22" spans="1:15" ht="16.5">
      <c r="A22" s="93">
        <v>3</v>
      </c>
      <c r="B22" s="109"/>
      <c r="C22" s="109"/>
      <c r="D22" s="95"/>
      <c r="E22" s="110"/>
      <c r="F22" s="110"/>
      <c r="G22" s="110"/>
      <c r="H22" s="111"/>
      <c r="I22" s="111"/>
      <c r="J22" s="112"/>
      <c r="K22" s="113"/>
      <c r="L22" s="33"/>
      <c r="M22" s="85" t="s">
        <v>67</v>
      </c>
      <c r="N22" s="85" t="s">
        <v>68</v>
      </c>
    </row>
    <row r="23" spans="1:15" ht="16.5">
      <c r="A23" s="93">
        <v>4</v>
      </c>
      <c r="B23" s="109"/>
      <c r="C23" s="109"/>
      <c r="D23" s="95"/>
      <c r="E23" s="110"/>
      <c r="F23" s="110"/>
      <c r="G23" s="110"/>
      <c r="H23" s="111"/>
      <c r="I23" s="111"/>
      <c r="J23" s="112"/>
      <c r="K23" s="113"/>
      <c r="L23" s="33"/>
      <c r="M23" s="86">
        <f>COUNTIF($J20:$J30,"団体")</f>
        <v>0</v>
      </c>
      <c r="N23" s="86">
        <f>COUNTIF($J20:$J30,"オープン")</f>
        <v>0</v>
      </c>
    </row>
    <row r="24" spans="1:15" ht="16.5">
      <c r="A24" s="93">
        <v>5</v>
      </c>
      <c r="B24" s="109"/>
      <c r="C24" s="109"/>
      <c r="D24" s="95"/>
      <c r="E24" s="110"/>
      <c r="F24" s="110"/>
      <c r="G24" s="110"/>
      <c r="H24" s="111"/>
      <c r="I24" s="111"/>
      <c r="J24" s="112"/>
      <c r="K24" s="113"/>
      <c r="L24" s="33"/>
    </row>
    <row r="25" spans="1:15" ht="16.5">
      <c r="A25" s="93">
        <v>6</v>
      </c>
      <c r="B25" s="109"/>
      <c r="C25" s="109"/>
      <c r="D25" s="95"/>
      <c r="E25" s="110"/>
      <c r="F25" s="110"/>
      <c r="G25" s="110"/>
      <c r="H25" s="111"/>
      <c r="I25" s="111"/>
      <c r="J25" s="112"/>
      <c r="K25" s="113"/>
      <c r="L25" s="33"/>
      <c r="M25" s="83" t="s">
        <v>46</v>
      </c>
    </row>
    <row r="26" spans="1:15" ht="16.5">
      <c r="A26" s="93">
        <v>7</v>
      </c>
      <c r="B26" s="109"/>
      <c r="C26" s="109"/>
      <c r="D26" s="95"/>
      <c r="E26" s="110"/>
      <c r="F26" s="110"/>
      <c r="G26" s="110"/>
      <c r="H26" s="111"/>
      <c r="I26" s="111"/>
      <c r="J26" s="112"/>
      <c r="K26" s="113"/>
      <c r="L26" s="33"/>
      <c r="M26" s="83" t="s">
        <v>126</v>
      </c>
    </row>
    <row r="27" spans="1:15" ht="18.75">
      <c r="A27" s="93">
        <v>8</v>
      </c>
      <c r="B27" s="114"/>
      <c r="C27" s="114"/>
      <c r="D27" s="100"/>
      <c r="E27" s="110"/>
      <c r="F27" s="114"/>
      <c r="G27" s="114"/>
      <c r="H27" s="114"/>
      <c r="I27" s="114"/>
      <c r="J27" s="112"/>
      <c r="K27" s="113"/>
      <c r="L27" s="33"/>
      <c r="M27" s="83" t="s">
        <v>45</v>
      </c>
    </row>
    <row r="28" spans="1:15" ht="16.5">
      <c r="A28" s="93">
        <v>9</v>
      </c>
      <c r="B28" s="109"/>
      <c r="C28" s="109"/>
      <c r="D28" s="95"/>
      <c r="E28" s="110"/>
      <c r="F28" s="110"/>
      <c r="G28" s="110"/>
      <c r="H28" s="111"/>
      <c r="I28" s="111"/>
      <c r="J28" s="112"/>
      <c r="K28" s="113"/>
      <c r="L28" s="33"/>
    </row>
    <row r="29" spans="1:15" ht="16.5">
      <c r="A29" s="93">
        <v>10</v>
      </c>
      <c r="B29" s="109"/>
      <c r="C29" s="109"/>
      <c r="D29" s="95"/>
      <c r="E29" s="110"/>
      <c r="F29" s="110"/>
      <c r="G29" s="110"/>
      <c r="H29" s="111"/>
      <c r="I29" s="111"/>
      <c r="J29" s="112"/>
      <c r="K29" s="113"/>
      <c r="L29" s="33"/>
    </row>
    <row r="30" spans="1:15" ht="16.5">
      <c r="A30" s="93">
        <v>11</v>
      </c>
      <c r="B30" s="109"/>
      <c r="C30" s="109"/>
      <c r="D30" s="95"/>
      <c r="E30" s="110"/>
      <c r="F30" s="110"/>
      <c r="G30" s="110"/>
      <c r="H30" s="111"/>
      <c r="I30" s="111"/>
      <c r="J30" s="112"/>
      <c r="K30" s="113"/>
      <c r="L30" s="33"/>
    </row>
    <row r="31" spans="1:15" ht="14.25" thickBot="1">
      <c r="A31" s="39"/>
      <c r="B31" s="28"/>
      <c r="C31" s="28"/>
      <c r="D31" s="28"/>
      <c r="E31" s="28"/>
      <c r="F31" s="28"/>
      <c r="G31" s="28"/>
      <c r="H31" s="28"/>
      <c r="I31" s="28"/>
      <c r="J31" s="28"/>
      <c r="K31" s="28"/>
      <c r="L31" s="33"/>
    </row>
    <row r="32" spans="1:15" ht="15" thickTop="1" thickBot="1"/>
    <row r="33" spans="1:15" ht="31.9" customHeight="1" thickTop="1">
      <c r="A33" s="29" t="s">
        <v>56</v>
      </c>
      <c r="B33" s="30"/>
      <c r="C33" s="30"/>
      <c r="D33" s="30"/>
      <c r="E33" s="223" t="s">
        <v>122</v>
      </c>
      <c r="F33" s="223"/>
      <c r="G33" s="223"/>
      <c r="H33" s="30"/>
      <c r="I33" s="221" t="s">
        <v>66</v>
      </c>
      <c r="J33" s="221"/>
      <c r="K33" s="78" t="s">
        <v>131</v>
      </c>
    </row>
    <row r="34" spans="1:15" ht="22.15" customHeight="1">
      <c r="A34" s="77" t="s">
        <v>85</v>
      </c>
      <c r="B34" s="82"/>
      <c r="C34" s="45"/>
      <c r="D34" s="79" t="s">
        <v>132</v>
      </c>
      <c r="H34" s="219" t="s">
        <v>82</v>
      </c>
      <c r="I34" s="219"/>
      <c r="J34" s="219"/>
      <c r="K34" s="220"/>
    </row>
    <row r="35" spans="1:15" ht="16.899999999999999" customHeight="1">
      <c r="A35" s="33"/>
      <c r="K35" s="32"/>
    </row>
    <row r="36" spans="1:15" ht="16.899999999999999" customHeight="1">
      <c r="A36" s="34" t="s">
        <v>25</v>
      </c>
      <c r="B36" s="40" t="s">
        <v>29</v>
      </c>
      <c r="C36" s="24">
        <f>COUNTA(C38:C45)</f>
        <v>0</v>
      </c>
      <c r="E36" t="s">
        <v>130</v>
      </c>
      <c r="K36" s="32"/>
    </row>
    <row r="37" spans="1:15" ht="18.75">
      <c r="A37" s="89" t="s">
        <v>128</v>
      </c>
      <c r="B37" s="90" t="s">
        <v>69</v>
      </c>
      <c r="C37" s="91" t="s">
        <v>70</v>
      </c>
      <c r="D37" s="87" t="s">
        <v>71</v>
      </c>
      <c r="E37" s="91" t="s">
        <v>72</v>
      </c>
      <c r="F37" s="91" t="s">
        <v>73</v>
      </c>
      <c r="G37" s="91" t="s">
        <v>75</v>
      </c>
      <c r="H37" s="91" t="s">
        <v>77</v>
      </c>
      <c r="I37" s="91" t="s">
        <v>78</v>
      </c>
      <c r="J37" s="92" t="s">
        <v>59</v>
      </c>
      <c r="K37" s="32"/>
      <c r="M37" s="87" t="s">
        <v>62</v>
      </c>
      <c r="N37" s="87" t="s">
        <v>61</v>
      </c>
      <c r="O37" s="87" t="s">
        <v>60</v>
      </c>
    </row>
    <row r="38" spans="1:15" ht="18.75">
      <c r="A38" s="93">
        <v>1</v>
      </c>
      <c r="B38" s="94"/>
      <c r="C38" s="94"/>
      <c r="D38" s="95"/>
      <c r="E38" s="96"/>
      <c r="F38" s="96"/>
      <c r="G38" s="96"/>
      <c r="H38" s="97"/>
      <c r="I38" s="97"/>
      <c r="J38" s="102"/>
      <c r="K38" s="32"/>
      <c r="M38" s="88">
        <f>COUNTIF($J38:$J47,"持込艇")</f>
        <v>0</v>
      </c>
      <c r="N38" s="88">
        <f>COUNTIF($J38:$J47,"チャーター艇")</f>
        <v>0</v>
      </c>
      <c r="O38" s="88">
        <f>COUNTIF($J38:$J47,"地元艇")</f>
        <v>0</v>
      </c>
    </row>
    <row r="39" spans="1:15" ht="18.75">
      <c r="A39" s="93">
        <v>2</v>
      </c>
      <c r="B39" s="94"/>
      <c r="C39" s="94"/>
      <c r="D39" s="95"/>
      <c r="E39" s="96"/>
      <c r="F39" s="96"/>
      <c r="G39" s="96"/>
      <c r="H39" s="97"/>
      <c r="I39" s="97"/>
      <c r="J39" s="102"/>
      <c r="K39" s="32"/>
    </row>
    <row r="40" spans="1:15" ht="18.75">
      <c r="A40" s="93">
        <v>3</v>
      </c>
      <c r="B40" s="94"/>
      <c r="C40" s="94"/>
      <c r="D40" s="95"/>
      <c r="E40" s="96"/>
      <c r="F40" s="96"/>
      <c r="G40" s="96"/>
      <c r="H40" s="97"/>
      <c r="I40" s="97"/>
      <c r="J40" s="102"/>
      <c r="K40" s="32"/>
      <c r="M40" s="83" t="s">
        <v>46</v>
      </c>
    </row>
    <row r="41" spans="1:15" ht="18.75">
      <c r="A41" s="93">
        <v>4</v>
      </c>
      <c r="B41" s="94"/>
      <c r="C41" s="94"/>
      <c r="D41" s="95"/>
      <c r="E41" s="96"/>
      <c r="F41" s="96"/>
      <c r="G41" s="96"/>
      <c r="H41" s="97"/>
      <c r="I41" s="97"/>
      <c r="J41" s="102"/>
      <c r="K41" s="32"/>
      <c r="M41" s="83" t="s">
        <v>126</v>
      </c>
    </row>
    <row r="42" spans="1:15" ht="18.75">
      <c r="A42" s="93">
        <v>5</v>
      </c>
      <c r="B42" s="94"/>
      <c r="C42" s="94"/>
      <c r="D42" s="95"/>
      <c r="E42" s="96"/>
      <c r="F42" s="96"/>
      <c r="G42" s="96"/>
      <c r="H42" s="97"/>
      <c r="I42" s="97"/>
      <c r="J42" s="102"/>
      <c r="K42" s="32"/>
      <c r="M42" s="83" t="s">
        <v>45</v>
      </c>
    </row>
    <row r="43" spans="1:15" ht="18.75">
      <c r="A43" s="93">
        <v>6</v>
      </c>
      <c r="B43" s="94"/>
      <c r="C43" s="94"/>
      <c r="D43" s="95"/>
      <c r="E43" s="96"/>
      <c r="F43" s="96"/>
      <c r="G43" s="96"/>
      <c r="H43" s="97"/>
      <c r="I43" s="97"/>
      <c r="J43" s="102"/>
      <c r="K43" s="32"/>
    </row>
    <row r="44" spans="1:15" ht="18.75">
      <c r="A44" s="93">
        <v>7</v>
      </c>
      <c r="B44" s="94"/>
      <c r="C44" s="94"/>
      <c r="D44" s="95"/>
      <c r="E44" s="96"/>
      <c r="F44" s="96"/>
      <c r="G44" s="96"/>
      <c r="H44" s="97"/>
      <c r="I44" s="97"/>
      <c r="J44" s="102"/>
      <c r="K44" s="32"/>
    </row>
    <row r="45" spans="1:15" ht="18.75">
      <c r="A45" s="93">
        <v>8</v>
      </c>
      <c r="B45" s="94"/>
      <c r="C45" s="94"/>
      <c r="D45" s="95"/>
      <c r="E45" s="96"/>
      <c r="F45" s="96"/>
      <c r="G45" s="96"/>
      <c r="H45" s="97"/>
      <c r="I45" s="97"/>
      <c r="J45" s="102"/>
      <c r="K45" s="32"/>
    </row>
    <row r="46" spans="1:15" ht="18.75">
      <c r="A46" s="101">
        <v>9</v>
      </c>
      <c r="B46" s="94"/>
      <c r="C46" s="94"/>
      <c r="D46" s="95"/>
      <c r="E46" s="96"/>
      <c r="F46" s="96"/>
      <c r="G46" s="96"/>
      <c r="H46" s="97"/>
      <c r="I46" s="97"/>
      <c r="J46" s="102"/>
      <c r="K46" s="32"/>
    </row>
    <row r="47" spans="1:15" ht="18.75">
      <c r="A47" s="103">
        <v>10</v>
      </c>
      <c r="B47" s="94"/>
      <c r="C47" s="94"/>
      <c r="D47" s="95"/>
      <c r="E47" s="96"/>
      <c r="F47" s="96"/>
      <c r="G47" s="96"/>
      <c r="H47" s="97"/>
      <c r="I47" s="97"/>
      <c r="J47" s="102"/>
      <c r="K47" s="32"/>
    </row>
    <row r="48" spans="1:15">
      <c r="A48" s="33"/>
      <c r="K48" s="32"/>
    </row>
    <row r="49" spans="1:15" ht="16.5">
      <c r="A49" s="38" t="s">
        <v>26</v>
      </c>
      <c r="B49" s="40" t="s">
        <v>29</v>
      </c>
      <c r="C49" s="24">
        <f>COUNTA(C51:C58)</f>
        <v>0</v>
      </c>
      <c r="D49" s="20"/>
      <c r="E49" t="s">
        <v>130</v>
      </c>
      <c r="F49" s="21"/>
      <c r="G49" s="21"/>
      <c r="H49" s="22"/>
      <c r="I49" s="22"/>
      <c r="J49" s="23"/>
      <c r="K49" s="32"/>
    </row>
    <row r="50" spans="1:15" ht="18.75">
      <c r="A50" s="89" t="s">
        <v>128</v>
      </c>
      <c r="B50" s="90" t="s">
        <v>69</v>
      </c>
      <c r="C50" s="91" t="s">
        <v>70</v>
      </c>
      <c r="D50" s="87" t="s">
        <v>71</v>
      </c>
      <c r="E50" s="91" t="s">
        <v>72</v>
      </c>
      <c r="F50" s="91" t="s">
        <v>73</v>
      </c>
      <c r="G50" s="91" t="s">
        <v>75</v>
      </c>
      <c r="H50" s="91" t="s">
        <v>77</v>
      </c>
      <c r="I50" s="91" t="s">
        <v>78</v>
      </c>
      <c r="J50" s="92" t="s">
        <v>59</v>
      </c>
      <c r="K50" s="32"/>
      <c r="M50" s="87" t="s">
        <v>62</v>
      </c>
      <c r="N50" s="87" t="s">
        <v>61</v>
      </c>
      <c r="O50" s="87" t="s">
        <v>60</v>
      </c>
    </row>
    <row r="51" spans="1:15" ht="16.5">
      <c r="A51" s="93">
        <v>1</v>
      </c>
      <c r="B51" s="94"/>
      <c r="C51" s="94"/>
      <c r="D51" s="95"/>
      <c r="E51" s="96"/>
      <c r="F51" s="96"/>
      <c r="G51" s="96"/>
      <c r="H51" s="97"/>
      <c r="I51" s="97"/>
      <c r="J51" s="98"/>
      <c r="K51" s="32"/>
      <c r="M51" s="88">
        <f>COUNTIF($J51:$J60,"持込艇")</f>
        <v>0</v>
      </c>
      <c r="N51" s="88">
        <f>COUNTIF($J51:$J60,"チャーター艇")</f>
        <v>0</v>
      </c>
      <c r="O51" s="88">
        <f>COUNTIF($J51:$J60,"地元艇")</f>
        <v>0</v>
      </c>
    </row>
    <row r="52" spans="1:15" ht="16.5">
      <c r="A52" s="93">
        <v>2</v>
      </c>
      <c r="B52" s="94"/>
      <c r="C52" s="94"/>
      <c r="D52" s="95"/>
      <c r="E52" s="96"/>
      <c r="F52" s="96"/>
      <c r="G52" s="96"/>
      <c r="H52" s="97"/>
      <c r="I52" s="97"/>
      <c r="J52" s="98"/>
      <c r="K52" s="32"/>
    </row>
    <row r="53" spans="1:15" ht="16.5">
      <c r="A53" s="93">
        <v>3</v>
      </c>
      <c r="B53" s="94"/>
      <c r="C53" s="94"/>
      <c r="D53" s="95"/>
      <c r="E53" s="96"/>
      <c r="F53" s="96"/>
      <c r="G53" s="96"/>
      <c r="H53" s="97"/>
      <c r="I53" s="97"/>
      <c r="J53" s="98"/>
      <c r="K53" s="32"/>
      <c r="M53" s="83" t="s">
        <v>46</v>
      </c>
    </row>
    <row r="54" spans="1:15" ht="16.5">
      <c r="A54" s="93">
        <v>4</v>
      </c>
      <c r="B54" s="94"/>
      <c r="C54" s="94"/>
      <c r="D54" s="95"/>
      <c r="E54" s="96"/>
      <c r="F54" s="96"/>
      <c r="G54" s="96"/>
      <c r="H54" s="97"/>
      <c r="I54" s="97"/>
      <c r="J54" s="98"/>
      <c r="K54" s="32"/>
      <c r="M54" s="83" t="s">
        <v>126</v>
      </c>
    </row>
    <row r="55" spans="1:15" ht="16.5">
      <c r="A55" s="93">
        <v>5</v>
      </c>
      <c r="B55" s="94"/>
      <c r="C55" s="94"/>
      <c r="D55" s="95"/>
      <c r="E55" s="96"/>
      <c r="F55" s="96"/>
      <c r="G55" s="96"/>
      <c r="H55" s="97"/>
      <c r="I55" s="97"/>
      <c r="J55" s="98"/>
      <c r="K55" s="32"/>
      <c r="M55" s="83" t="s">
        <v>45</v>
      </c>
    </row>
    <row r="56" spans="1:15" ht="16.5">
      <c r="A56" s="93">
        <v>6</v>
      </c>
      <c r="B56" s="94"/>
      <c r="C56" s="94"/>
      <c r="D56" s="95"/>
      <c r="E56" s="96"/>
      <c r="F56" s="96"/>
      <c r="G56" s="96"/>
      <c r="H56" s="97"/>
      <c r="I56" s="97"/>
      <c r="J56" s="98"/>
      <c r="K56" s="32"/>
    </row>
    <row r="57" spans="1:15" ht="16.5">
      <c r="A57" s="93">
        <v>7</v>
      </c>
      <c r="B57" s="94"/>
      <c r="C57" s="94"/>
      <c r="D57" s="95"/>
      <c r="E57" s="96"/>
      <c r="F57" s="96"/>
      <c r="G57" s="96"/>
      <c r="H57" s="97"/>
      <c r="I57" s="97"/>
      <c r="J57" s="98"/>
      <c r="K57" s="32"/>
    </row>
    <row r="58" spans="1:15" ht="18.75">
      <c r="A58" s="93">
        <v>8</v>
      </c>
      <c r="B58" s="99"/>
      <c r="C58" s="99"/>
      <c r="D58" s="100"/>
      <c r="E58" s="96"/>
      <c r="F58" s="99"/>
      <c r="G58" s="99"/>
      <c r="H58" s="99"/>
      <c r="I58" s="99"/>
      <c r="J58" s="98"/>
      <c r="K58" s="32"/>
    </row>
    <row r="59" spans="1:15" ht="18.75">
      <c r="A59" s="93">
        <v>9</v>
      </c>
      <c r="B59" s="99"/>
      <c r="C59" s="99"/>
      <c r="D59" s="100"/>
      <c r="E59" s="96"/>
      <c r="F59" s="99"/>
      <c r="G59" s="99"/>
      <c r="H59" s="99"/>
      <c r="I59" s="99"/>
      <c r="J59" s="98"/>
      <c r="K59" s="32"/>
    </row>
    <row r="60" spans="1:15" ht="18.75">
      <c r="A60" s="93">
        <v>10</v>
      </c>
      <c r="B60" s="99"/>
      <c r="C60" s="99"/>
      <c r="D60" s="100"/>
      <c r="E60" s="96"/>
      <c r="F60" s="99"/>
      <c r="G60" s="99"/>
      <c r="H60" s="99"/>
      <c r="I60" s="99"/>
      <c r="J60" s="98"/>
      <c r="K60" s="32"/>
    </row>
    <row r="61" spans="1:15" ht="16.5">
      <c r="A61" s="37"/>
      <c r="B61" s="74"/>
      <c r="C61" s="74"/>
      <c r="D61" s="74"/>
      <c r="E61" s="42"/>
      <c r="K61" s="32"/>
    </row>
    <row r="62" spans="1:15">
      <c r="A62" s="33"/>
      <c r="K62" s="32"/>
    </row>
    <row r="63" spans="1:15" ht="16.5">
      <c r="A63" s="34" t="s">
        <v>27</v>
      </c>
      <c r="B63" s="40" t="s">
        <v>29</v>
      </c>
      <c r="C63" s="24">
        <f>COUNTA(C65:C72)</f>
        <v>0</v>
      </c>
      <c r="E63" t="s">
        <v>130</v>
      </c>
      <c r="K63" s="32"/>
    </row>
    <row r="64" spans="1:15" ht="18.75">
      <c r="A64" s="89" t="s">
        <v>128</v>
      </c>
      <c r="B64" s="90" t="s">
        <v>69</v>
      </c>
      <c r="C64" s="91" t="s">
        <v>70</v>
      </c>
      <c r="D64" s="87" t="s">
        <v>71</v>
      </c>
      <c r="E64" s="91" t="s">
        <v>72</v>
      </c>
      <c r="F64" s="91" t="s">
        <v>73</v>
      </c>
      <c r="G64" s="91" t="s">
        <v>75</v>
      </c>
      <c r="H64" s="91" t="s">
        <v>77</v>
      </c>
      <c r="I64" s="91" t="s">
        <v>78</v>
      </c>
      <c r="J64" s="92" t="s">
        <v>59</v>
      </c>
      <c r="K64" s="32"/>
      <c r="M64" s="87" t="s">
        <v>62</v>
      </c>
      <c r="N64" s="87" t="s">
        <v>61</v>
      </c>
      <c r="O64" s="87" t="s">
        <v>60</v>
      </c>
    </row>
    <row r="65" spans="1:15" ht="16.5">
      <c r="A65" s="93">
        <v>1</v>
      </c>
      <c r="B65" s="94"/>
      <c r="C65" s="94"/>
      <c r="D65" s="95"/>
      <c r="E65" s="96"/>
      <c r="F65" s="96"/>
      <c r="G65" s="96"/>
      <c r="H65" s="97"/>
      <c r="I65" s="97"/>
      <c r="J65" s="98"/>
      <c r="K65" s="32"/>
      <c r="M65" s="88">
        <f>COUNTIF($J65:$J74,"持込艇")</f>
        <v>0</v>
      </c>
      <c r="N65" s="88">
        <f>COUNTIF($J65:$J74,"チャーター艇")</f>
        <v>0</v>
      </c>
      <c r="O65" s="88">
        <f>COUNTIF($J65:$J74,"地元艇")</f>
        <v>0</v>
      </c>
    </row>
    <row r="66" spans="1:15" ht="16.5">
      <c r="A66" s="93">
        <v>2</v>
      </c>
      <c r="B66" s="94"/>
      <c r="C66" s="94"/>
      <c r="D66" s="95"/>
      <c r="E66" s="96"/>
      <c r="F66" s="96"/>
      <c r="G66" s="96"/>
      <c r="H66" s="97"/>
      <c r="I66" s="97"/>
      <c r="J66" s="98"/>
      <c r="K66" s="32"/>
    </row>
    <row r="67" spans="1:15" ht="16.5">
      <c r="A67" s="93">
        <v>3</v>
      </c>
      <c r="B67" s="94"/>
      <c r="C67" s="94"/>
      <c r="D67" s="95"/>
      <c r="E67" s="96"/>
      <c r="F67" s="96"/>
      <c r="G67" s="96"/>
      <c r="H67" s="97"/>
      <c r="I67" s="97"/>
      <c r="J67" s="98"/>
      <c r="K67" s="32"/>
      <c r="M67" s="83" t="s">
        <v>46</v>
      </c>
    </row>
    <row r="68" spans="1:15" ht="16.5">
      <c r="A68" s="93">
        <v>4</v>
      </c>
      <c r="B68" s="94"/>
      <c r="C68" s="94"/>
      <c r="D68" s="95"/>
      <c r="E68" s="96"/>
      <c r="F68" s="96"/>
      <c r="G68" s="96"/>
      <c r="H68" s="97"/>
      <c r="I68" s="97"/>
      <c r="J68" s="98"/>
      <c r="K68" s="32"/>
      <c r="M68" s="83" t="s">
        <v>126</v>
      </c>
    </row>
    <row r="69" spans="1:15" ht="16.5">
      <c r="A69" s="93">
        <v>5</v>
      </c>
      <c r="B69" s="94"/>
      <c r="C69" s="94"/>
      <c r="D69" s="95"/>
      <c r="E69" s="96"/>
      <c r="F69" s="96"/>
      <c r="G69" s="96"/>
      <c r="H69" s="97"/>
      <c r="I69" s="97"/>
      <c r="J69" s="98"/>
      <c r="K69" s="32"/>
      <c r="M69" s="83" t="s">
        <v>45</v>
      </c>
    </row>
    <row r="70" spans="1:15" ht="16.5">
      <c r="A70" s="93">
        <v>6</v>
      </c>
      <c r="B70" s="94"/>
      <c r="C70" s="94"/>
      <c r="D70" s="95"/>
      <c r="E70" s="96"/>
      <c r="F70" s="96"/>
      <c r="G70" s="96"/>
      <c r="H70" s="97"/>
      <c r="I70" s="97"/>
      <c r="J70" s="98"/>
      <c r="K70" s="32"/>
    </row>
    <row r="71" spans="1:15" ht="16.5">
      <c r="A71" s="93">
        <v>7</v>
      </c>
      <c r="B71" s="94"/>
      <c r="C71" s="94"/>
      <c r="D71" s="95"/>
      <c r="E71" s="96"/>
      <c r="F71" s="96"/>
      <c r="G71" s="96"/>
      <c r="H71" s="97"/>
      <c r="I71" s="97"/>
      <c r="J71" s="98"/>
      <c r="K71" s="32"/>
    </row>
    <row r="72" spans="1:15" ht="18.75">
      <c r="A72" s="93">
        <v>8</v>
      </c>
      <c r="B72" s="99"/>
      <c r="C72" s="99"/>
      <c r="D72" s="100"/>
      <c r="E72" s="96"/>
      <c r="F72" s="99"/>
      <c r="G72" s="99"/>
      <c r="H72" s="99"/>
      <c r="I72" s="99"/>
      <c r="J72" s="99"/>
      <c r="K72" s="32"/>
    </row>
    <row r="73" spans="1:15" ht="18.75">
      <c r="A73" s="101">
        <v>9</v>
      </c>
      <c r="B73" s="99"/>
      <c r="C73" s="99"/>
      <c r="D73" s="100"/>
      <c r="E73" s="96"/>
      <c r="F73" s="99"/>
      <c r="G73" s="99"/>
      <c r="H73" s="99"/>
      <c r="I73" s="99"/>
      <c r="J73" s="99"/>
      <c r="K73" s="32"/>
    </row>
    <row r="74" spans="1:15" ht="18.75">
      <c r="A74" s="101">
        <v>10</v>
      </c>
      <c r="B74" s="99"/>
      <c r="C74" s="99"/>
      <c r="D74" s="100"/>
      <c r="E74" s="96"/>
      <c r="F74" s="99"/>
      <c r="G74" s="99"/>
      <c r="H74" s="99"/>
      <c r="I74" s="99"/>
      <c r="J74" s="99"/>
      <c r="K74" s="32"/>
    </row>
    <row r="75" spans="1:15">
      <c r="A75" s="43"/>
      <c r="B75" s="7"/>
      <c r="C75" s="7"/>
      <c r="D75" s="7"/>
      <c r="E75" s="7"/>
      <c r="F75" s="7"/>
      <c r="G75" s="7"/>
      <c r="H75" s="7"/>
      <c r="I75" s="7"/>
      <c r="J75" s="7"/>
      <c r="K75" s="32"/>
    </row>
    <row r="76" spans="1:15">
      <c r="A76" s="33"/>
      <c r="K76" s="32"/>
    </row>
    <row r="77" spans="1:15" ht="16.5">
      <c r="A77" s="34" t="s">
        <v>28</v>
      </c>
      <c r="B77" s="40" t="s">
        <v>29</v>
      </c>
      <c r="C77" s="24">
        <f>COUNTA(C79:C86)</f>
        <v>0</v>
      </c>
      <c r="E77" t="s">
        <v>130</v>
      </c>
      <c r="K77" s="32"/>
    </row>
    <row r="78" spans="1:15" ht="18.75">
      <c r="A78" s="89" t="s">
        <v>128</v>
      </c>
      <c r="B78" s="90" t="s">
        <v>69</v>
      </c>
      <c r="C78" s="91" t="s">
        <v>70</v>
      </c>
      <c r="D78" s="87" t="s">
        <v>71</v>
      </c>
      <c r="E78" s="91" t="s">
        <v>72</v>
      </c>
      <c r="F78" s="91" t="s">
        <v>73</v>
      </c>
      <c r="G78" s="92" t="s">
        <v>59</v>
      </c>
      <c r="K78" s="32"/>
      <c r="M78" s="87" t="s">
        <v>62</v>
      </c>
      <c r="N78" s="87" t="s">
        <v>61</v>
      </c>
      <c r="O78" s="87" t="s">
        <v>60</v>
      </c>
    </row>
    <row r="79" spans="1:15" ht="16.5">
      <c r="A79" s="93">
        <v>1</v>
      </c>
      <c r="B79" s="94"/>
      <c r="C79" s="94"/>
      <c r="D79" s="95"/>
      <c r="E79" s="96"/>
      <c r="F79" s="96"/>
      <c r="G79" s="98"/>
      <c r="K79" s="32"/>
      <c r="M79" s="88">
        <f>COUNTIF($G79:$G88,"持込艇")</f>
        <v>0</v>
      </c>
      <c r="N79" s="88">
        <f>COUNTIF($G79:$G88,"チャーター艇")</f>
        <v>0</v>
      </c>
      <c r="O79" s="88">
        <f>COUNTIF($G79:$G88,"地元艇")</f>
        <v>0</v>
      </c>
    </row>
    <row r="80" spans="1:15" ht="16.5">
      <c r="A80" s="93">
        <v>2</v>
      </c>
      <c r="B80" s="94"/>
      <c r="C80" s="94"/>
      <c r="D80" s="95"/>
      <c r="E80" s="96"/>
      <c r="F80" s="96"/>
      <c r="G80" s="98"/>
      <c r="K80" s="32"/>
    </row>
    <row r="81" spans="1:13" ht="16.5">
      <c r="A81" s="93">
        <v>3</v>
      </c>
      <c r="B81" s="94"/>
      <c r="C81" s="94"/>
      <c r="D81" s="95"/>
      <c r="E81" s="96"/>
      <c r="F81" s="96"/>
      <c r="G81" s="98"/>
      <c r="K81" s="32"/>
      <c r="M81" s="83" t="s">
        <v>46</v>
      </c>
    </row>
    <row r="82" spans="1:13" ht="16.5">
      <c r="A82" s="93">
        <v>4</v>
      </c>
      <c r="B82" s="94"/>
      <c r="C82" s="94"/>
      <c r="D82" s="95"/>
      <c r="E82" s="96"/>
      <c r="F82" s="96"/>
      <c r="G82" s="98"/>
      <c r="K82" s="32"/>
      <c r="M82" s="83" t="s">
        <v>126</v>
      </c>
    </row>
    <row r="83" spans="1:13" ht="16.5">
      <c r="A83" s="93">
        <v>5</v>
      </c>
      <c r="B83" s="94"/>
      <c r="C83" s="94"/>
      <c r="D83" s="95"/>
      <c r="E83" s="96"/>
      <c r="F83" s="96"/>
      <c r="G83" s="98"/>
      <c r="K83" s="32"/>
      <c r="M83" s="83" t="s">
        <v>45</v>
      </c>
    </row>
    <row r="84" spans="1:13" ht="16.5">
      <c r="A84" s="93">
        <v>6</v>
      </c>
      <c r="B84" s="94"/>
      <c r="C84" s="94"/>
      <c r="D84" s="95"/>
      <c r="E84" s="96"/>
      <c r="F84" s="96"/>
      <c r="G84" s="98"/>
      <c r="K84" s="32"/>
    </row>
    <row r="85" spans="1:13" ht="16.5">
      <c r="A85" s="93">
        <v>7</v>
      </c>
      <c r="B85" s="94"/>
      <c r="C85" s="94"/>
      <c r="D85" s="95"/>
      <c r="E85" s="96"/>
      <c r="F85" s="96"/>
      <c r="G85" s="98"/>
      <c r="K85" s="32"/>
    </row>
    <row r="86" spans="1:13" ht="18.75">
      <c r="A86" s="93">
        <v>8</v>
      </c>
      <c r="B86" s="99"/>
      <c r="C86" s="99"/>
      <c r="D86" s="100"/>
      <c r="E86" s="96"/>
      <c r="F86" s="99"/>
      <c r="G86" s="99"/>
      <c r="K86" s="32"/>
    </row>
    <row r="87" spans="1:13" ht="18.75">
      <c r="A87" s="101">
        <v>9</v>
      </c>
      <c r="B87" s="99"/>
      <c r="C87" s="99"/>
      <c r="D87" s="100"/>
      <c r="E87" s="96"/>
      <c r="F87" s="99"/>
      <c r="G87" s="99"/>
      <c r="K87" s="32"/>
    </row>
    <row r="88" spans="1:13" ht="18.75">
      <c r="A88" s="101">
        <v>10</v>
      </c>
      <c r="B88" s="99"/>
      <c r="C88" s="99"/>
      <c r="D88" s="100"/>
      <c r="E88" s="96"/>
      <c r="F88" s="99"/>
      <c r="G88" s="99"/>
      <c r="K88" s="32"/>
    </row>
    <row r="89" spans="1:13" ht="14.25" thickBot="1">
      <c r="A89" s="39"/>
      <c r="B89" s="28"/>
      <c r="C89" s="28"/>
      <c r="D89" s="28"/>
      <c r="E89" s="28"/>
      <c r="F89" s="28"/>
      <c r="G89" s="28"/>
      <c r="H89" s="28"/>
      <c r="I89" s="28"/>
      <c r="J89" s="28"/>
      <c r="K89" s="35"/>
    </row>
    <row r="90" spans="1:13" ht="14.25" thickTop="1"/>
  </sheetData>
  <sheetProtection password="EDEB" sheet="1" objects="1" scenarios="1"/>
  <mergeCells count="6">
    <mergeCell ref="H34:K34"/>
    <mergeCell ref="H2:K2"/>
    <mergeCell ref="I33:J33"/>
    <mergeCell ref="I1:J1"/>
    <mergeCell ref="E1:G1"/>
    <mergeCell ref="E33:G33"/>
  </mergeCells>
  <phoneticPr fontId="2"/>
  <dataValidations count="10">
    <dataValidation type="list" allowBlank="1" showInputMessage="1" sqref="I49:J49 I17:J18" xr:uid="{5691ED4C-63F8-491F-944B-4B00941AAD18}">
      <formula1>$T$11:$T$20</formula1>
    </dataValidation>
    <dataValidation allowBlank="1" showInputMessage="1" sqref="C5 I51:I60 C64 C78 C37 C50 I6:I16 C19 I20:I30 I38:I47 I65:I74" xr:uid="{05415E79-2E6F-4553-A6D3-8C85A7F3D5DE}"/>
    <dataValidation allowBlank="1" showInputMessage="1" showErrorMessage="1" sqref="F6:H18 F20:H26 F65:H71 F49:H49 F51:H57 F38:H47 F79:F85 F28:H30" xr:uid="{59A2017C-9072-42A4-8E3E-0A7C76F21CF3}"/>
    <dataValidation type="list" allowBlank="1" showInputMessage="1" sqref="J20:J30" xr:uid="{A309D2CE-EFE4-4470-A53E-76D99BF117BA}">
      <formula1>$M$8:$N$8</formula1>
    </dataValidation>
    <dataValidation type="list" allowBlank="1" showInputMessage="1" sqref="J51:J60 J38:J47" xr:uid="{86D931A2-9E05-46D0-8A92-B5F6D7B60D04}">
      <formula1>$M$50:$O$50</formula1>
    </dataValidation>
    <dataValidation type="list" allowBlank="1" showInputMessage="1" sqref="J38:J47" xr:uid="{2CB2B347-C639-4F7A-9EC9-5E45CACB51F3}">
      <formula1>$M$37:$O$37</formula1>
    </dataValidation>
    <dataValidation type="list" allowBlank="1" showInputMessage="1" sqref="J65:J74" xr:uid="{54DDAFAE-3CBB-42B1-9263-25E443F590AC}">
      <formula1>$M$64:$O$64</formula1>
    </dataValidation>
    <dataValidation type="list" allowBlank="1" showInputMessage="1" showErrorMessage="1" sqref="J6:J16" xr:uid="{090703A8-2D3E-45BB-BD17-9F2140C60D08}">
      <formula1>$M$8:$N$8</formula1>
    </dataValidation>
    <dataValidation type="list" allowBlank="1" showInputMessage="1" sqref="K6:K16 K20:K30 K51:K60 K65:K74 K78:K88" xr:uid="{D4E27660-C243-46B8-8479-1EB3C05DB8DF}">
      <formula1>$M$5:$O$5</formula1>
    </dataValidation>
    <dataValidation type="list" allowBlank="1" showInputMessage="1" sqref="G79:G88" xr:uid="{C7168AE6-731A-4D09-9E33-A5CE45CF4D83}">
      <formula1>$M$78:$O$78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0180-F41A-4687-AADA-3B00F5262E19}">
  <dimension ref="A1:K43"/>
  <sheetViews>
    <sheetView topLeftCell="A6" zoomScale="85" zoomScaleNormal="85" workbookViewId="0">
      <selection activeCell="I23" sqref="I23"/>
    </sheetView>
  </sheetViews>
  <sheetFormatPr defaultColWidth="8.875" defaultRowHeight="18.75"/>
  <cols>
    <col min="1" max="1" width="13.5" style="116" customWidth="1"/>
    <col min="2" max="7" width="13.25" style="116" customWidth="1"/>
    <col min="8" max="8" width="13.875" style="116" customWidth="1"/>
    <col min="9" max="9" width="17.625" style="116" customWidth="1"/>
    <col min="10" max="10" width="16" style="116" customWidth="1"/>
    <col min="11" max="11" width="17.625" style="116" hidden="1" customWidth="1"/>
    <col min="12" max="12" width="17.625" style="116" customWidth="1"/>
    <col min="13" max="13" width="8.875" style="116"/>
    <col min="14" max="14" width="21.625" style="116" customWidth="1"/>
    <col min="15" max="16384" width="8.875" style="116"/>
  </cols>
  <sheetData>
    <row r="1" spans="1:11" ht="28.15" customHeight="1">
      <c r="A1" s="241" t="str">
        <f>[1]大会名!B1</f>
        <v>2026年度 西日本学生ヨット選手権大会・2026年度 西日本ヨットウィーク
九州420選手権 兼 強化練習会</v>
      </c>
      <c r="B1" s="241"/>
      <c r="C1" s="241"/>
      <c r="D1" s="241"/>
      <c r="E1" s="241"/>
      <c r="F1" s="241"/>
      <c r="G1" s="241"/>
    </row>
    <row r="2" spans="1:11">
      <c r="A2" s="242" t="s">
        <v>125</v>
      </c>
      <c r="B2" s="242"/>
      <c r="C2" s="242"/>
      <c r="D2" s="242"/>
      <c r="E2" s="242"/>
      <c r="F2" s="242"/>
      <c r="G2" s="242"/>
    </row>
    <row r="3" spans="1:11" ht="13.15" customHeight="1" thickBot="1"/>
    <row r="4" spans="1:11" ht="31.5" customHeight="1" thickBot="1">
      <c r="A4" s="117" t="s">
        <v>86</v>
      </c>
      <c r="B4" s="225">
        <f>①書式A!B2</f>
        <v>0</v>
      </c>
      <c r="C4" s="226"/>
      <c r="D4" s="226"/>
      <c r="E4" s="226"/>
      <c r="F4" s="226"/>
      <c r="G4" s="227"/>
    </row>
    <row r="5" spans="1:11" ht="31.5" customHeight="1" thickBot="1">
      <c r="A5" s="118" t="s">
        <v>87</v>
      </c>
      <c r="B5" s="225">
        <f>①書式A!B34:D34</f>
        <v>0</v>
      </c>
      <c r="C5" s="226"/>
      <c r="D5" s="226"/>
      <c r="E5" s="226"/>
      <c r="F5" s="226"/>
      <c r="G5" s="227"/>
    </row>
    <row r="6" spans="1:11">
      <c r="A6" s="119" t="s">
        <v>133</v>
      </c>
    </row>
    <row r="7" spans="1:11">
      <c r="A7" s="119" t="s">
        <v>80</v>
      </c>
      <c r="K7" s="116">
        <v>0</v>
      </c>
    </row>
    <row r="8" spans="1:11">
      <c r="A8" s="228" t="s">
        <v>63</v>
      </c>
      <c r="B8" s="243" t="s">
        <v>42</v>
      </c>
      <c r="C8" s="252" t="s">
        <v>54</v>
      </c>
      <c r="D8" s="253"/>
      <c r="E8" s="253"/>
      <c r="F8" s="254"/>
      <c r="G8" s="251" t="s">
        <v>53</v>
      </c>
      <c r="H8" s="251"/>
      <c r="K8" s="116">
        <v>1</v>
      </c>
    </row>
    <row r="9" spans="1:11" ht="19.5" thickBot="1">
      <c r="A9" s="228"/>
      <c r="B9" s="244"/>
      <c r="C9" s="249" t="s">
        <v>52</v>
      </c>
      <c r="D9" s="250"/>
      <c r="E9" s="250"/>
      <c r="F9" s="247" t="s">
        <v>38</v>
      </c>
      <c r="G9" s="120" t="s">
        <v>51</v>
      </c>
      <c r="H9" s="121" t="s">
        <v>50</v>
      </c>
      <c r="K9" s="116">
        <v>2</v>
      </c>
    </row>
    <row r="10" spans="1:11" ht="20.25" thickTop="1" thickBot="1">
      <c r="A10" s="228"/>
      <c r="B10" s="245"/>
      <c r="C10" s="122" t="s">
        <v>49</v>
      </c>
      <c r="D10" s="122" t="s">
        <v>48</v>
      </c>
      <c r="E10" s="123" t="s">
        <v>47</v>
      </c>
      <c r="F10" s="248"/>
      <c r="G10" s="26"/>
      <c r="H10" s="25"/>
      <c r="K10" s="116">
        <v>3</v>
      </c>
    </row>
    <row r="11" spans="1:11" ht="19.5" thickTop="1">
      <c r="A11" s="229" t="s">
        <v>123</v>
      </c>
      <c r="B11" s="124">
        <v>470</v>
      </c>
      <c r="C11" s="125">
        <f>①書式A!M6</f>
        <v>0</v>
      </c>
      <c r="D11" s="126">
        <f>①書式A!N6</f>
        <v>0</v>
      </c>
      <c r="E11" s="127">
        <f>①書式A!O6</f>
        <v>0</v>
      </c>
      <c r="F11" s="128">
        <f>SUM(C11:E11)</f>
        <v>0</v>
      </c>
      <c r="G11" s="238" t="s">
        <v>79</v>
      </c>
      <c r="H11" s="238"/>
      <c r="I11" s="129"/>
      <c r="K11" s="116">
        <v>4</v>
      </c>
    </row>
    <row r="12" spans="1:11">
      <c r="A12" s="230"/>
      <c r="B12" s="124" t="s">
        <v>36</v>
      </c>
      <c r="C12" s="130">
        <f>①書式A!M20</f>
        <v>0</v>
      </c>
      <c r="D12" s="131">
        <f>①書式A!N20</f>
        <v>0</v>
      </c>
      <c r="E12" s="132">
        <f>①書式A!O20</f>
        <v>0</v>
      </c>
      <c r="F12" s="133">
        <f>SUM(C12:E12)</f>
        <v>0</v>
      </c>
      <c r="G12" s="239"/>
      <c r="H12" s="240"/>
      <c r="I12" s="129"/>
      <c r="K12" s="116">
        <v>5</v>
      </c>
    </row>
    <row r="13" spans="1:11">
      <c r="A13" s="231" t="s">
        <v>64</v>
      </c>
      <c r="B13" s="134">
        <v>470</v>
      </c>
      <c r="C13" s="135">
        <f>①書式A!M38</f>
        <v>0</v>
      </c>
      <c r="D13" s="136">
        <f>①書式A!N38</f>
        <v>0</v>
      </c>
      <c r="E13" s="137">
        <f>①書式A!O38</f>
        <v>0</v>
      </c>
      <c r="F13" s="138">
        <f t="shared" ref="F13:F14" si="0">SUM(C13:E13)</f>
        <v>0</v>
      </c>
      <c r="G13" s="239"/>
      <c r="H13" s="240"/>
      <c r="I13" s="129"/>
      <c r="K13" s="116">
        <v>6</v>
      </c>
    </row>
    <row r="14" spans="1:11">
      <c r="A14" s="231"/>
      <c r="B14" s="134" t="s">
        <v>36</v>
      </c>
      <c r="C14" s="135">
        <f>①書式A!M51</f>
        <v>0</v>
      </c>
      <c r="D14" s="136">
        <f>①書式A!N51</f>
        <v>0</v>
      </c>
      <c r="E14" s="137">
        <f>①書式A!O51</f>
        <v>0</v>
      </c>
      <c r="F14" s="138">
        <f t="shared" si="0"/>
        <v>0</v>
      </c>
      <c r="G14" s="239"/>
      <c r="H14" s="240"/>
      <c r="I14" s="129"/>
      <c r="K14" s="116">
        <v>7</v>
      </c>
    </row>
    <row r="15" spans="1:11">
      <c r="A15" s="231"/>
      <c r="B15" s="134">
        <v>420</v>
      </c>
      <c r="C15" s="135">
        <f>①書式A!M65</f>
        <v>0</v>
      </c>
      <c r="D15" s="136">
        <f>①書式A!N65</f>
        <v>0</v>
      </c>
      <c r="E15" s="137">
        <f>①書式A!O65</f>
        <v>0</v>
      </c>
      <c r="F15" s="138">
        <f>SUM(C15:E15)</f>
        <v>0</v>
      </c>
      <c r="G15" s="239"/>
      <c r="H15" s="240"/>
      <c r="I15" s="129"/>
    </row>
    <row r="16" spans="1:11" ht="19.5" thickBot="1">
      <c r="A16" s="231"/>
      <c r="B16" s="134" t="s">
        <v>34</v>
      </c>
      <c r="C16" s="139">
        <f>①書式A!M79</f>
        <v>0</v>
      </c>
      <c r="D16" s="140">
        <f>①書式A!N79</f>
        <v>0</v>
      </c>
      <c r="E16" s="141">
        <f>①書式A!O79</f>
        <v>0</v>
      </c>
      <c r="F16" s="142">
        <f>SUM(C16:E16)</f>
        <v>0</v>
      </c>
      <c r="G16" s="239"/>
      <c r="H16" s="240"/>
    </row>
    <row r="17" spans="1:7" ht="19.5" thickTop="1">
      <c r="A17" s="143" t="s">
        <v>46</v>
      </c>
    </row>
    <row r="18" spans="1:7">
      <c r="A18" s="144" t="s">
        <v>126</v>
      </c>
    </row>
    <row r="19" spans="1:7">
      <c r="A19" s="144" t="s">
        <v>45</v>
      </c>
    </row>
    <row r="20" spans="1:7">
      <c r="A20" s="144" t="s">
        <v>44</v>
      </c>
    </row>
    <row r="22" spans="1:7">
      <c r="A22" s="119" t="s">
        <v>81</v>
      </c>
    </row>
    <row r="23" spans="1:7" ht="19.5" thickBot="1">
      <c r="A23" s="145" t="s">
        <v>43</v>
      </c>
      <c r="C23" s="145"/>
      <c r="D23" s="145"/>
      <c r="E23" s="145"/>
      <c r="F23" s="145"/>
    </row>
    <row r="24" spans="1:7">
      <c r="A24" s="146" t="s">
        <v>65</v>
      </c>
      <c r="B24" s="147" t="s">
        <v>42</v>
      </c>
      <c r="C24" s="148" t="s">
        <v>41</v>
      </c>
      <c r="D24" s="148" t="s">
        <v>33</v>
      </c>
      <c r="E24" s="149" t="s">
        <v>40</v>
      </c>
      <c r="F24" s="150" t="s">
        <v>39</v>
      </c>
      <c r="G24" s="151" t="s">
        <v>38</v>
      </c>
    </row>
    <row r="25" spans="1:7">
      <c r="A25" s="230" t="s">
        <v>124</v>
      </c>
      <c r="B25" s="152">
        <v>470</v>
      </c>
      <c r="C25" s="153">
        <f>F11*C33</f>
        <v>0</v>
      </c>
      <c r="D25" s="153">
        <f>F11*$C$37</f>
        <v>0</v>
      </c>
      <c r="E25" s="153">
        <f>C11*$C$38*$C$40</f>
        <v>0</v>
      </c>
      <c r="F25" s="154">
        <f>C11*$C$39*$C$40</f>
        <v>0</v>
      </c>
      <c r="G25" s="155">
        <f>SUM(C25:F25)</f>
        <v>0</v>
      </c>
    </row>
    <row r="26" spans="1:7">
      <c r="A26" s="230"/>
      <c r="B26" s="152" t="s">
        <v>36</v>
      </c>
      <c r="C26" s="153">
        <f>F12*C34</f>
        <v>0</v>
      </c>
      <c r="D26" s="153">
        <f>F12*$C$37</f>
        <v>0</v>
      </c>
      <c r="E26" s="153">
        <f>C12*$C$38*$C$40</f>
        <v>0</v>
      </c>
      <c r="F26" s="154">
        <f>C12*$C$39*$C$40</f>
        <v>0</v>
      </c>
      <c r="G26" s="155">
        <f>SUM(C26:F26)</f>
        <v>0</v>
      </c>
    </row>
    <row r="27" spans="1:7">
      <c r="A27" s="231" t="s">
        <v>64</v>
      </c>
      <c r="B27" s="156">
        <v>470</v>
      </c>
      <c r="C27" s="157">
        <f>F13*C33</f>
        <v>0</v>
      </c>
      <c r="D27" s="157">
        <f t="shared" ref="D27:D30" si="1">F13*$C$37</f>
        <v>0</v>
      </c>
      <c r="E27" s="157">
        <f t="shared" ref="E27:E30" si="2">C13*$C$38*$C$40</f>
        <v>0</v>
      </c>
      <c r="F27" s="158">
        <f t="shared" ref="F27:F30" si="3">C13*$C$39*$C$40</f>
        <v>0</v>
      </c>
      <c r="G27" s="159">
        <f t="shared" ref="G27:G28" si="4">SUM(C27:F27)</f>
        <v>0</v>
      </c>
    </row>
    <row r="28" spans="1:7">
      <c r="A28" s="231"/>
      <c r="B28" s="156" t="s">
        <v>36</v>
      </c>
      <c r="C28" s="157">
        <f>F14*C34</f>
        <v>0</v>
      </c>
      <c r="D28" s="157">
        <f t="shared" si="1"/>
        <v>0</v>
      </c>
      <c r="E28" s="157">
        <f t="shared" si="2"/>
        <v>0</v>
      </c>
      <c r="F28" s="158">
        <f t="shared" si="3"/>
        <v>0</v>
      </c>
      <c r="G28" s="159">
        <f t="shared" si="4"/>
        <v>0</v>
      </c>
    </row>
    <row r="29" spans="1:7">
      <c r="A29" s="231"/>
      <c r="B29" s="156">
        <v>420</v>
      </c>
      <c r="C29" s="157">
        <f>F15*C35</f>
        <v>0</v>
      </c>
      <c r="D29" s="157">
        <f t="shared" si="1"/>
        <v>0</v>
      </c>
      <c r="E29" s="157">
        <f t="shared" si="2"/>
        <v>0</v>
      </c>
      <c r="F29" s="158">
        <f t="shared" si="3"/>
        <v>0</v>
      </c>
      <c r="G29" s="159">
        <f>SUM(C29:F29)</f>
        <v>0</v>
      </c>
    </row>
    <row r="30" spans="1:7" ht="19.5" thickBot="1">
      <c r="A30" s="231"/>
      <c r="B30" s="156" t="s">
        <v>34</v>
      </c>
      <c r="C30" s="157">
        <f>F16*C36</f>
        <v>0</v>
      </c>
      <c r="D30" s="157">
        <f t="shared" si="1"/>
        <v>0</v>
      </c>
      <c r="E30" s="157">
        <f t="shared" si="2"/>
        <v>0</v>
      </c>
      <c r="F30" s="158">
        <f t="shared" si="3"/>
        <v>0</v>
      </c>
      <c r="G30" s="160">
        <f>SUM(C30:F30)</f>
        <v>0</v>
      </c>
    </row>
    <row r="31" spans="1:7" ht="19.5" thickBot="1">
      <c r="B31" s="145"/>
      <c r="C31" s="145"/>
      <c r="D31" s="145"/>
      <c r="E31" s="145"/>
      <c r="F31" s="145"/>
      <c r="G31" s="145"/>
    </row>
    <row r="32" spans="1:7">
      <c r="A32" s="161" t="s">
        <v>37</v>
      </c>
      <c r="B32" s="161"/>
      <c r="C32" s="161"/>
      <c r="G32" s="151" t="s">
        <v>134</v>
      </c>
    </row>
    <row r="33" spans="1:7" ht="19.5" thickBot="1">
      <c r="A33" s="246">
        <v>470</v>
      </c>
      <c r="B33" s="246"/>
      <c r="C33" s="163">
        <v>12000</v>
      </c>
      <c r="G33" s="162">
        <f>2200*G10*H10</f>
        <v>0</v>
      </c>
    </row>
    <row r="34" spans="1:7" ht="19.5" thickBot="1">
      <c r="A34" s="246" t="s">
        <v>36</v>
      </c>
      <c r="B34" s="246"/>
      <c r="C34" s="163">
        <v>12000</v>
      </c>
    </row>
    <row r="35" spans="1:7">
      <c r="A35" s="246">
        <v>420</v>
      </c>
      <c r="B35" s="246"/>
      <c r="C35" s="163">
        <v>8000</v>
      </c>
      <c r="D35" s="145"/>
      <c r="E35" s="145"/>
      <c r="F35" s="236" t="s">
        <v>35</v>
      </c>
      <c r="G35" s="237"/>
    </row>
    <row r="36" spans="1:7">
      <c r="A36" s="246" t="s">
        <v>34</v>
      </c>
      <c r="B36" s="246"/>
      <c r="C36" s="163">
        <v>6000</v>
      </c>
      <c r="D36" s="145"/>
      <c r="E36" s="145"/>
      <c r="F36" s="232">
        <f>SUM(G25:G30,G33)</f>
        <v>0</v>
      </c>
      <c r="G36" s="233"/>
    </row>
    <row r="37" spans="1:7">
      <c r="A37" s="224" t="s">
        <v>33</v>
      </c>
      <c r="B37" s="224"/>
      <c r="C37" s="163">
        <v>1000</v>
      </c>
      <c r="D37" s="145"/>
      <c r="E37" s="145"/>
      <c r="F37" s="232"/>
      <c r="G37" s="233"/>
    </row>
    <row r="38" spans="1:7">
      <c r="A38" s="224" t="s">
        <v>32</v>
      </c>
      <c r="B38" s="224"/>
      <c r="C38" s="163">
        <v>590</v>
      </c>
      <c r="D38" s="145"/>
      <c r="E38" s="145"/>
      <c r="F38" s="232"/>
      <c r="G38" s="233"/>
    </row>
    <row r="39" spans="1:7" ht="19.5" thickBot="1">
      <c r="A39" s="224" t="s">
        <v>31</v>
      </c>
      <c r="B39" s="224"/>
      <c r="C39" s="163">
        <v>400</v>
      </c>
      <c r="D39" s="145"/>
      <c r="E39" s="145"/>
      <c r="F39" s="234"/>
      <c r="G39" s="235"/>
    </row>
    <row r="40" spans="1:7">
      <c r="A40" s="224" t="s">
        <v>30</v>
      </c>
      <c r="B40" s="224"/>
      <c r="C40" s="163">
        <v>3</v>
      </c>
    </row>
    <row r="41" spans="1:7">
      <c r="A41" s="224" t="s">
        <v>135</v>
      </c>
      <c r="B41" s="224"/>
      <c r="C41" s="164">
        <v>2200</v>
      </c>
    </row>
    <row r="42" spans="1:7">
      <c r="A42" s="119" t="s">
        <v>83</v>
      </c>
    </row>
    <row r="43" spans="1:7">
      <c r="A43" s="119"/>
    </row>
  </sheetData>
  <sheetProtection password="EDEB" sheet="1" objects="1" scenarios="1"/>
  <mergeCells count="26">
    <mergeCell ref="A1:G1"/>
    <mergeCell ref="A2:G2"/>
    <mergeCell ref="A40:B40"/>
    <mergeCell ref="B8:B10"/>
    <mergeCell ref="A38:B38"/>
    <mergeCell ref="A37:B37"/>
    <mergeCell ref="A36:B36"/>
    <mergeCell ref="A35:B35"/>
    <mergeCell ref="A34:B34"/>
    <mergeCell ref="A33:B33"/>
    <mergeCell ref="A39:B39"/>
    <mergeCell ref="B4:G4"/>
    <mergeCell ref="F9:F10"/>
    <mergeCell ref="C9:E9"/>
    <mergeCell ref="G8:H8"/>
    <mergeCell ref="C8:F8"/>
    <mergeCell ref="A41:B41"/>
    <mergeCell ref="B5:G5"/>
    <mergeCell ref="A8:A10"/>
    <mergeCell ref="A11:A12"/>
    <mergeCell ref="A13:A16"/>
    <mergeCell ref="F36:G39"/>
    <mergeCell ref="F35:G35"/>
    <mergeCell ref="A25:A26"/>
    <mergeCell ref="A27:A30"/>
    <mergeCell ref="G11:H16"/>
  </mergeCells>
  <phoneticPr fontId="2"/>
  <dataValidations count="1">
    <dataValidation type="list" allowBlank="1" showInputMessage="1" showErrorMessage="1" sqref="G10:H10" xr:uid="{13AFDFC7-4F6C-4921-8E22-4B7EB0DF0368}">
      <formula1>$K$7:$K$14</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42"/>
  <sheetViews>
    <sheetView view="pageBreakPreview" zoomScaleNormal="100" zoomScaleSheetLayoutView="100" workbookViewId="0">
      <selection activeCell="E23" sqref="E23"/>
    </sheetView>
  </sheetViews>
  <sheetFormatPr defaultColWidth="8.75" defaultRowHeight="13.5"/>
  <cols>
    <col min="1" max="1" width="6.75" customWidth="1"/>
    <col min="2" max="2" width="17.625" customWidth="1"/>
    <col min="3" max="3" width="18.5" bestFit="1" customWidth="1"/>
    <col min="4" max="4" width="14" customWidth="1"/>
    <col min="5" max="5" width="21.875" customWidth="1"/>
    <col min="6" max="6" width="16.625" customWidth="1"/>
    <col min="7" max="7" width="19.625" customWidth="1"/>
  </cols>
  <sheetData>
    <row r="1" spans="1:11" s="1" customFormat="1" ht="24" customHeight="1">
      <c r="A1" s="41" t="str">
        <f>①書式A!A1</f>
        <v>2026年度西日本学生ヨット選手権大会</v>
      </c>
      <c r="B1" s="14"/>
      <c r="C1" s="14"/>
      <c r="D1" s="14"/>
      <c r="E1" s="14"/>
      <c r="G1" s="13" t="s">
        <v>84</v>
      </c>
    </row>
    <row r="2" spans="1:11" s="1" customFormat="1" ht="24" customHeight="1">
      <c r="A2" s="258" t="s">
        <v>1</v>
      </c>
      <c r="B2" s="258"/>
      <c r="C2" s="258"/>
      <c r="D2" s="258"/>
      <c r="E2" s="258"/>
      <c r="F2" s="258"/>
      <c r="G2" s="258"/>
    </row>
    <row r="3" spans="1:11" s="1" customFormat="1" ht="22.5" customHeight="1" thickBot="1">
      <c r="A3" s="259" t="s">
        <v>25</v>
      </c>
      <c r="B3" s="260"/>
      <c r="C3" s="261" t="s">
        <v>98</v>
      </c>
      <c r="D3" s="262"/>
      <c r="E3" s="262"/>
      <c r="F3" s="262"/>
      <c r="G3" s="262"/>
    </row>
    <row r="4" spans="1:11" s="1" customFormat="1" ht="21.75" customHeight="1">
      <c r="A4" s="263" t="s">
        <v>89</v>
      </c>
      <c r="B4" s="56" t="s">
        <v>88</v>
      </c>
      <c r="C4" s="50">
        <f>①書式A!B2</f>
        <v>0</v>
      </c>
      <c r="D4" s="49" t="s">
        <v>92</v>
      </c>
      <c r="E4" s="180"/>
      <c r="F4" s="49" t="s">
        <v>101</v>
      </c>
      <c r="G4" s="183"/>
    </row>
    <row r="5" spans="1:11" s="1" customFormat="1" ht="21.75" customHeight="1">
      <c r="A5" s="264"/>
      <c r="B5" s="48" t="s">
        <v>136</v>
      </c>
      <c r="C5" s="171"/>
      <c r="D5" s="47" t="s">
        <v>100</v>
      </c>
      <c r="E5" s="181"/>
      <c r="F5" s="65"/>
      <c r="G5" s="66"/>
    </row>
    <row r="6" spans="1:11" s="1" customFormat="1" ht="21.75" customHeight="1" thickBot="1">
      <c r="A6" s="265"/>
      <c r="B6" s="57" t="s">
        <v>95</v>
      </c>
      <c r="C6" s="172"/>
      <c r="D6" s="51" t="s">
        <v>96</v>
      </c>
      <c r="E6" s="182"/>
      <c r="F6" s="63"/>
      <c r="G6" s="67"/>
    </row>
    <row r="7" spans="1:11" s="1" customFormat="1" ht="21.75" customHeight="1">
      <c r="A7" s="255" t="s">
        <v>91</v>
      </c>
      <c r="B7" s="58" t="s">
        <v>90</v>
      </c>
      <c r="C7" s="53">
        <f>①書式A!B34</f>
        <v>0</v>
      </c>
      <c r="D7" s="54" t="s">
        <v>93</v>
      </c>
      <c r="E7" s="177"/>
      <c r="F7" s="55" t="s">
        <v>102</v>
      </c>
      <c r="G7" s="184"/>
    </row>
    <row r="8" spans="1:11" s="1" customFormat="1" ht="21.75" customHeight="1">
      <c r="A8" s="256"/>
      <c r="B8" s="46" t="s">
        <v>137</v>
      </c>
      <c r="C8" s="173"/>
      <c r="D8" s="44" t="s">
        <v>99</v>
      </c>
      <c r="E8" s="178"/>
      <c r="F8" s="61"/>
      <c r="G8" s="62"/>
    </row>
    <row r="9" spans="1:11" s="1" customFormat="1" ht="21.75" customHeight="1" thickBot="1">
      <c r="A9" s="257"/>
      <c r="B9" s="59" t="s">
        <v>95</v>
      </c>
      <c r="C9" s="174"/>
      <c r="D9" s="60" t="s">
        <v>96</v>
      </c>
      <c r="E9" s="179"/>
      <c r="F9" s="63"/>
      <c r="G9" s="64"/>
    </row>
    <row r="10" spans="1:11" s="1" customFormat="1" ht="21.75" customHeight="1" thickBot="1">
      <c r="A10" s="68" t="s">
        <v>103</v>
      </c>
      <c r="B10" s="69" t="s">
        <v>104</v>
      </c>
      <c r="C10" s="175"/>
      <c r="D10" s="70" t="s">
        <v>105</v>
      </c>
      <c r="E10" s="176"/>
      <c r="F10" s="70" t="s">
        <v>106</v>
      </c>
      <c r="G10" s="185"/>
    </row>
    <row r="11" spans="1:11" s="1" customFormat="1" ht="21.75" customHeight="1">
      <c r="A11" s="52" t="s">
        <v>2</v>
      </c>
      <c r="B11" s="71" t="s">
        <v>97</v>
      </c>
      <c r="C11" s="71" t="s">
        <v>3</v>
      </c>
      <c r="D11" s="71" t="s">
        <v>4</v>
      </c>
      <c r="E11" s="52" t="s">
        <v>22</v>
      </c>
      <c r="F11" s="52" t="s">
        <v>5</v>
      </c>
      <c r="G11" s="52" t="s">
        <v>6</v>
      </c>
      <c r="H11" s="2"/>
      <c r="I11" s="2"/>
      <c r="J11" s="2"/>
      <c r="K11" s="2"/>
    </row>
    <row r="12" spans="1:11" s="1" customFormat="1" ht="21.75" customHeight="1">
      <c r="A12" s="5">
        <v>1</v>
      </c>
      <c r="B12" s="165"/>
      <c r="C12" s="166"/>
      <c r="D12" s="167"/>
      <c r="E12" s="168"/>
      <c r="F12" s="169"/>
      <c r="G12" s="169"/>
    </row>
    <row r="13" spans="1:11" s="1" customFormat="1" ht="21.75" customHeight="1">
      <c r="A13" s="5">
        <v>2</v>
      </c>
      <c r="B13" s="165"/>
      <c r="C13" s="165"/>
      <c r="D13" s="167"/>
      <c r="E13" s="168"/>
      <c r="F13" s="169"/>
      <c r="G13" s="169"/>
    </row>
    <row r="14" spans="1:11" s="1" customFormat="1" ht="21.75" customHeight="1">
      <c r="A14" s="5">
        <v>3</v>
      </c>
      <c r="B14" s="165"/>
      <c r="C14" s="165"/>
      <c r="D14" s="167"/>
      <c r="E14" s="168"/>
      <c r="F14" s="169"/>
      <c r="G14" s="169"/>
    </row>
    <row r="15" spans="1:11" s="1" customFormat="1" ht="21.75" customHeight="1">
      <c r="A15" s="5">
        <v>4</v>
      </c>
      <c r="B15" s="165"/>
      <c r="C15" s="165"/>
      <c r="D15" s="167"/>
      <c r="E15" s="168"/>
      <c r="F15" s="169"/>
      <c r="G15" s="169"/>
    </row>
    <row r="16" spans="1:11" s="1" customFormat="1" ht="21.75" customHeight="1">
      <c r="A16" s="5">
        <v>5</v>
      </c>
      <c r="B16" s="165"/>
      <c r="C16" s="165"/>
      <c r="D16" s="167"/>
      <c r="E16" s="168"/>
      <c r="F16" s="169"/>
      <c r="G16" s="169"/>
    </row>
    <row r="17" spans="1:7" s="1" customFormat="1" ht="21.75" customHeight="1">
      <c r="A17" s="5">
        <v>6</v>
      </c>
      <c r="B17" s="165"/>
      <c r="C17" s="165"/>
      <c r="D17" s="167"/>
      <c r="E17" s="168"/>
      <c r="F17" s="169"/>
      <c r="G17" s="169"/>
    </row>
    <row r="18" spans="1:7" s="1" customFormat="1" ht="21.75" customHeight="1">
      <c r="A18" s="5">
        <v>7</v>
      </c>
      <c r="B18" s="165"/>
      <c r="C18" s="165"/>
      <c r="D18" s="167"/>
      <c r="E18" s="168"/>
      <c r="F18" s="169"/>
      <c r="G18" s="169"/>
    </row>
    <row r="19" spans="1:7" s="1" customFormat="1" ht="21.75" customHeight="1">
      <c r="A19" s="5">
        <v>8</v>
      </c>
      <c r="B19" s="165"/>
      <c r="C19" s="165"/>
      <c r="D19" s="167"/>
      <c r="E19" s="169"/>
      <c r="F19" s="169"/>
      <c r="G19" s="169"/>
    </row>
    <row r="20" spans="1:7" s="1" customFormat="1" ht="21.75" customHeight="1">
      <c r="A20" s="5">
        <v>9</v>
      </c>
      <c r="B20" s="165"/>
      <c r="C20" s="165"/>
      <c r="D20" s="167"/>
      <c r="E20" s="169"/>
      <c r="F20" s="169"/>
      <c r="G20" s="169"/>
    </row>
    <row r="21" spans="1:7" s="1" customFormat="1" ht="21.75" customHeight="1">
      <c r="A21" s="5">
        <v>10</v>
      </c>
      <c r="B21" s="165"/>
      <c r="C21" s="165"/>
      <c r="D21" s="167"/>
      <c r="E21" s="169"/>
      <c r="F21" s="169"/>
      <c r="G21" s="169"/>
    </row>
    <row r="22" spans="1:7" s="1" customFormat="1" ht="21.75" customHeight="1">
      <c r="A22" s="5">
        <v>11</v>
      </c>
      <c r="B22" s="165"/>
      <c r="C22" s="165"/>
      <c r="D22" s="167"/>
      <c r="E22" s="169"/>
      <c r="F22" s="169"/>
      <c r="G22" s="169"/>
    </row>
    <row r="23" spans="1:7" s="1" customFormat="1" ht="21.75" customHeight="1">
      <c r="A23" s="5">
        <v>12</v>
      </c>
      <c r="B23" s="165"/>
      <c r="C23" s="165"/>
      <c r="D23" s="167"/>
      <c r="E23" s="169"/>
      <c r="F23" s="169"/>
      <c r="G23" s="169"/>
    </row>
    <row r="24" spans="1:7" s="1" customFormat="1" ht="21.75" customHeight="1">
      <c r="A24" s="5">
        <v>13</v>
      </c>
      <c r="B24" s="165"/>
      <c r="C24" s="165"/>
      <c r="D24" s="167"/>
      <c r="E24" s="169"/>
      <c r="F24" s="169"/>
      <c r="G24" s="169"/>
    </row>
    <row r="25" spans="1:7" s="1" customFormat="1" ht="21.75" customHeight="1">
      <c r="A25" s="5">
        <v>14</v>
      </c>
      <c r="B25" s="165"/>
      <c r="C25" s="165"/>
      <c r="D25" s="167"/>
      <c r="E25" s="169"/>
      <c r="F25" s="169"/>
      <c r="G25" s="169"/>
    </row>
    <row r="26" spans="1:7" s="1" customFormat="1" ht="21.75" customHeight="1">
      <c r="A26" s="5">
        <v>15</v>
      </c>
      <c r="B26" s="165"/>
      <c r="C26" s="165"/>
      <c r="D26" s="167"/>
      <c r="E26" s="169"/>
      <c r="F26" s="169"/>
      <c r="G26" s="169"/>
    </row>
    <row r="27" spans="1:7" s="1" customFormat="1" ht="21.75" customHeight="1">
      <c r="A27" s="5">
        <v>16</v>
      </c>
      <c r="B27" s="165"/>
      <c r="C27" s="165"/>
      <c r="D27" s="167"/>
      <c r="E27" s="169"/>
      <c r="F27" s="169"/>
      <c r="G27" s="169"/>
    </row>
    <row r="28" spans="1:7" s="1" customFormat="1" ht="21.75" customHeight="1">
      <c r="A28" s="5">
        <v>17</v>
      </c>
      <c r="B28" s="165"/>
      <c r="C28" s="165"/>
      <c r="D28" s="167"/>
      <c r="E28" s="169"/>
      <c r="F28" s="169"/>
      <c r="G28" s="169"/>
    </row>
    <row r="29" spans="1:7" s="1" customFormat="1" ht="21.75" customHeight="1">
      <c r="A29" s="5">
        <v>18</v>
      </c>
      <c r="B29" s="165"/>
      <c r="C29" s="165"/>
      <c r="D29" s="167"/>
      <c r="E29" s="169"/>
      <c r="F29" s="169"/>
      <c r="G29" s="169"/>
    </row>
    <row r="30" spans="1:7" s="1" customFormat="1" ht="21.75" customHeight="1">
      <c r="A30" s="5">
        <v>19</v>
      </c>
      <c r="B30" s="165"/>
      <c r="C30" s="165"/>
      <c r="D30" s="167"/>
      <c r="E30" s="169"/>
      <c r="F30" s="169"/>
      <c r="G30" s="169"/>
    </row>
    <row r="31" spans="1:7" s="1" customFormat="1" ht="21.75" customHeight="1">
      <c r="A31" s="5">
        <v>20</v>
      </c>
      <c r="B31" s="165"/>
      <c r="C31" s="165"/>
      <c r="D31" s="167"/>
      <c r="E31" s="169"/>
      <c r="F31" s="169"/>
      <c r="G31" s="169"/>
    </row>
    <row r="32" spans="1:7" s="1" customFormat="1" ht="21.75" customHeight="1">
      <c r="A32" s="5">
        <v>21</v>
      </c>
      <c r="B32" s="165"/>
      <c r="C32" s="165"/>
      <c r="D32" s="167"/>
      <c r="E32" s="169"/>
      <c r="F32" s="169"/>
      <c r="G32" s="169"/>
    </row>
    <row r="33" spans="1:7" s="1" customFormat="1" ht="21.75" customHeight="1">
      <c r="A33" s="5">
        <v>22</v>
      </c>
      <c r="B33" s="165"/>
      <c r="C33" s="165"/>
      <c r="D33" s="167"/>
      <c r="E33" s="169"/>
      <c r="F33" s="169"/>
      <c r="G33" s="169"/>
    </row>
    <row r="34" spans="1:7" s="1" customFormat="1" ht="21.75" customHeight="1">
      <c r="A34" s="5">
        <v>23</v>
      </c>
      <c r="B34" s="165"/>
      <c r="C34" s="165"/>
      <c r="D34" s="167"/>
      <c r="E34" s="169"/>
      <c r="F34" s="169"/>
      <c r="G34" s="169"/>
    </row>
    <row r="35" spans="1:7" s="1" customFormat="1" ht="21.75" customHeight="1">
      <c r="A35" s="5">
        <v>24</v>
      </c>
      <c r="B35" s="165"/>
      <c r="C35" s="165"/>
      <c r="D35" s="167"/>
      <c r="E35" s="169"/>
      <c r="F35" s="169"/>
      <c r="G35" s="169"/>
    </row>
    <row r="36" spans="1:7" s="1" customFormat="1" ht="21.75" customHeight="1">
      <c r="A36" s="5">
        <v>25</v>
      </c>
      <c r="B36" s="165"/>
      <c r="C36" s="165"/>
      <c r="D36" s="167"/>
      <c r="E36" s="169"/>
      <c r="F36" s="169"/>
      <c r="G36" s="169"/>
    </row>
    <row r="37" spans="1:7" ht="21.75" customHeight="1">
      <c r="A37" s="5">
        <v>26</v>
      </c>
      <c r="B37" s="170"/>
      <c r="C37" s="170"/>
      <c r="D37" s="170"/>
      <c r="E37" s="170"/>
      <c r="F37" s="170"/>
      <c r="G37" s="170"/>
    </row>
    <row r="38" spans="1:7" ht="21.75" customHeight="1">
      <c r="A38" s="5">
        <v>27</v>
      </c>
      <c r="B38" s="170"/>
      <c r="C38" s="170"/>
      <c r="D38" s="170"/>
      <c r="E38" s="170"/>
      <c r="F38" s="170"/>
      <c r="G38" s="170"/>
    </row>
    <row r="39" spans="1:7" ht="21.75" customHeight="1">
      <c r="A39" s="5">
        <v>28</v>
      </c>
      <c r="B39" s="170"/>
      <c r="C39" s="170"/>
      <c r="D39" s="170"/>
      <c r="E39" s="170"/>
      <c r="F39" s="170"/>
      <c r="G39" s="170"/>
    </row>
    <row r="40" spans="1:7" ht="21.75" customHeight="1">
      <c r="A40" s="5">
        <v>29</v>
      </c>
      <c r="B40" s="170"/>
      <c r="C40" s="170"/>
      <c r="D40" s="170"/>
      <c r="E40" s="170"/>
      <c r="F40" s="170"/>
      <c r="G40" s="170"/>
    </row>
    <row r="41" spans="1:7" ht="21.75" customHeight="1">
      <c r="A41" s="5">
        <v>30</v>
      </c>
      <c r="B41" s="170"/>
      <c r="C41" s="170"/>
      <c r="D41" s="170"/>
      <c r="E41" s="170"/>
      <c r="F41" s="170"/>
      <c r="G41" s="170"/>
    </row>
    <row r="42" spans="1:7" ht="21" customHeight="1">
      <c r="A42" t="s">
        <v>7</v>
      </c>
    </row>
  </sheetData>
  <sheetProtection password="EDEB" sheet="1" objects="1" scenarios="1"/>
  <mergeCells count="5">
    <mergeCell ref="A7:A9"/>
    <mergeCell ref="A2:G2"/>
    <mergeCell ref="A3:B3"/>
    <mergeCell ref="C3:G3"/>
    <mergeCell ref="A4:A6"/>
  </mergeCells>
  <phoneticPr fontId="2"/>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42"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A30E-E81D-40E7-9CAE-9798D60338D4}">
  <sheetPr>
    <tabColor rgb="FFFFFF00"/>
  </sheetPr>
  <dimension ref="A1:K42"/>
  <sheetViews>
    <sheetView view="pageBreakPreview" zoomScaleNormal="100" zoomScaleSheetLayoutView="100" workbookViewId="0">
      <selection activeCell="E16" sqref="E16"/>
    </sheetView>
  </sheetViews>
  <sheetFormatPr defaultColWidth="8.75" defaultRowHeight="13.5"/>
  <cols>
    <col min="1" max="1" width="6.75" style="83" customWidth="1"/>
    <col min="2" max="2" width="17.625" style="83" customWidth="1"/>
    <col min="3" max="3" width="18.5" style="83" bestFit="1" customWidth="1"/>
    <col min="4" max="4" width="14" style="83" customWidth="1"/>
    <col min="5" max="5" width="21.875" style="83" customWidth="1"/>
    <col min="6" max="6" width="16.625" style="83" customWidth="1"/>
    <col min="7" max="7" width="19.625" style="83" customWidth="1"/>
    <col min="8" max="16384" width="8.75" style="83"/>
  </cols>
  <sheetData>
    <row r="1" spans="1:11" s="188" customFormat="1" ht="24" customHeight="1">
      <c r="A1" s="186" t="str">
        <f>①書式A!A1</f>
        <v>2026年度西日本学生ヨット選手権大会</v>
      </c>
      <c r="B1" s="187"/>
      <c r="C1" s="187"/>
      <c r="D1" s="187"/>
      <c r="E1" s="187"/>
      <c r="G1" s="189" t="s">
        <v>107</v>
      </c>
    </row>
    <row r="2" spans="1:11" s="188" customFormat="1" ht="24" customHeight="1">
      <c r="A2" s="266" t="s">
        <v>1</v>
      </c>
      <c r="B2" s="266"/>
      <c r="C2" s="266"/>
      <c r="D2" s="266"/>
      <c r="E2" s="266"/>
      <c r="F2" s="266"/>
      <c r="G2" s="266"/>
    </row>
    <row r="3" spans="1:11" s="188" customFormat="1" ht="22.5" customHeight="1" thickBot="1">
      <c r="A3" s="267" t="s">
        <v>26</v>
      </c>
      <c r="B3" s="268"/>
      <c r="C3" s="269" t="s">
        <v>98</v>
      </c>
      <c r="D3" s="270"/>
      <c r="E3" s="270"/>
      <c r="F3" s="270"/>
      <c r="G3" s="270"/>
    </row>
    <row r="4" spans="1:11" s="188" customFormat="1" ht="21.75" customHeight="1">
      <c r="A4" s="271" t="s">
        <v>89</v>
      </c>
      <c r="B4" s="190" t="s">
        <v>88</v>
      </c>
      <c r="C4" s="191">
        <f>①書式A!B2</f>
        <v>0</v>
      </c>
      <c r="D4" s="192" t="s">
        <v>92</v>
      </c>
      <c r="E4" s="180"/>
      <c r="F4" s="192" t="s">
        <v>101</v>
      </c>
      <c r="G4" s="183"/>
    </row>
    <row r="5" spans="1:11" s="188" customFormat="1" ht="21.75" customHeight="1">
      <c r="A5" s="272"/>
      <c r="B5" s="193" t="s">
        <v>94</v>
      </c>
      <c r="C5" s="171"/>
      <c r="D5" s="194" t="s">
        <v>100</v>
      </c>
      <c r="E5" s="181"/>
      <c r="F5" s="195"/>
      <c r="G5" s="196"/>
    </row>
    <row r="6" spans="1:11" s="188" customFormat="1" ht="21.75" customHeight="1" thickBot="1">
      <c r="A6" s="273"/>
      <c r="B6" s="197" t="s">
        <v>95</v>
      </c>
      <c r="C6" s="172"/>
      <c r="D6" s="198" t="s">
        <v>96</v>
      </c>
      <c r="E6" s="182"/>
      <c r="F6" s="199"/>
      <c r="G6" s="200"/>
    </row>
    <row r="7" spans="1:11" s="188" customFormat="1" ht="21.75" customHeight="1">
      <c r="A7" s="274" t="s">
        <v>91</v>
      </c>
      <c r="B7" s="201" t="s">
        <v>90</v>
      </c>
      <c r="C7" s="202">
        <f>①書式A!B34</f>
        <v>0</v>
      </c>
      <c r="D7" s="203" t="s">
        <v>93</v>
      </c>
      <c r="E7" s="177"/>
      <c r="F7" s="204" t="s">
        <v>102</v>
      </c>
      <c r="G7" s="184"/>
    </row>
    <row r="8" spans="1:11" s="188" customFormat="1" ht="21.75" customHeight="1">
      <c r="A8" s="275"/>
      <c r="B8" s="205"/>
      <c r="C8" s="173"/>
      <c r="D8" s="206" t="s">
        <v>99</v>
      </c>
      <c r="E8" s="178"/>
      <c r="F8" s="207"/>
      <c r="G8" s="208"/>
    </row>
    <row r="9" spans="1:11" s="188" customFormat="1" ht="21.75" customHeight="1" thickBot="1">
      <c r="A9" s="276"/>
      <c r="B9" s="209" t="s">
        <v>95</v>
      </c>
      <c r="C9" s="174"/>
      <c r="D9" s="210" t="s">
        <v>96</v>
      </c>
      <c r="E9" s="179"/>
      <c r="F9" s="199"/>
      <c r="G9" s="211"/>
    </row>
    <row r="10" spans="1:11" s="188" customFormat="1" ht="21.75" customHeight="1" thickBot="1">
      <c r="A10" s="212" t="s">
        <v>103</v>
      </c>
      <c r="B10" s="213" t="s">
        <v>104</v>
      </c>
      <c r="C10" s="175"/>
      <c r="D10" s="214" t="s">
        <v>105</v>
      </c>
      <c r="E10" s="176"/>
      <c r="F10" s="214" t="s">
        <v>106</v>
      </c>
      <c r="G10" s="185"/>
    </row>
    <row r="11" spans="1:11" s="188" customFormat="1" ht="21.75" customHeight="1">
      <c r="A11" s="215" t="s">
        <v>2</v>
      </c>
      <c r="B11" s="216" t="s">
        <v>97</v>
      </c>
      <c r="C11" s="216" t="s">
        <v>3</v>
      </c>
      <c r="D11" s="216" t="s">
        <v>4</v>
      </c>
      <c r="E11" s="215" t="s">
        <v>22</v>
      </c>
      <c r="F11" s="215" t="s">
        <v>5</v>
      </c>
      <c r="G11" s="215" t="s">
        <v>6</v>
      </c>
      <c r="H11" s="217"/>
      <c r="I11" s="217"/>
      <c r="J11" s="217"/>
      <c r="K11" s="217"/>
    </row>
    <row r="12" spans="1:11" s="188" customFormat="1" ht="21.75" customHeight="1">
      <c r="A12" s="218">
        <v>1</v>
      </c>
      <c r="B12" s="165"/>
      <c r="C12" s="166"/>
      <c r="D12" s="167"/>
      <c r="E12" s="168"/>
      <c r="F12" s="169"/>
      <c r="G12" s="169"/>
    </row>
    <row r="13" spans="1:11" s="188" customFormat="1" ht="21.75" customHeight="1">
      <c r="A13" s="218">
        <v>2</v>
      </c>
      <c r="B13" s="165"/>
      <c r="C13" s="165"/>
      <c r="D13" s="167"/>
      <c r="E13" s="168"/>
      <c r="F13" s="169"/>
      <c r="G13" s="169"/>
    </row>
    <row r="14" spans="1:11" s="188" customFormat="1" ht="21.75" customHeight="1">
      <c r="A14" s="218">
        <v>3</v>
      </c>
      <c r="B14" s="165"/>
      <c r="C14" s="165"/>
      <c r="D14" s="167"/>
      <c r="E14" s="168"/>
      <c r="F14" s="169"/>
      <c r="G14" s="169"/>
    </row>
    <row r="15" spans="1:11" s="188" customFormat="1" ht="21.75" customHeight="1">
      <c r="A15" s="218">
        <v>4</v>
      </c>
      <c r="B15" s="165"/>
      <c r="C15" s="165"/>
      <c r="D15" s="167"/>
      <c r="E15" s="168"/>
      <c r="F15" s="169"/>
      <c r="G15" s="169"/>
    </row>
    <row r="16" spans="1:11" s="188" customFormat="1" ht="21.75" customHeight="1">
      <c r="A16" s="218">
        <v>5</v>
      </c>
      <c r="B16" s="165"/>
      <c r="C16" s="165"/>
      <c r="D16" s="167"/>
      <c r="E16" s="168"/>
      <c r="F16" s="169"/>
      <c r="G16" s="169"/>
    </row>
    <row r="17" spans="1:7" s="188" customFormat="1" ht="21.75" customHeight="1">
      <c r="A17" s="218">
        <v>6</v>
      </c>
      <c r="B17" s="165"/>
      <c r="C17" s="165"/>
      <c r="D17" s="167"/>
      <c r="E17" s="168"/>
      <c r="F17" s="169"/>
      <c r="G17" s="169"/>
    </row>
    <row r="18" spans="1:7" s="188" customFormat="1" ht="21.75" customHeight="1">
      <c r="A18" s="218">
        <v>7</v>
      </c>
      <c r="B18" s="165"/>
      <c r="C18" s="165"/>
      <c r="D18" s="167"/>
      <c r="E18" s="168"/>
      <c r="F18" s="169"/>
      <c r="G18" s="169"/>
    </row>
    <row r="19" spans="1:7" s="188" customFormat="1" ht="21.75" customHeight="1">
      <c r="A19" s="218">
        <v>8</v>
      </c>
      <c r="B19" s="165"/>
      <c r="C19" s="165"/>
      <c r="D19" s="167"/>
      <c r="E19" s="169"/>
      <c r="F19" s="169"/>
      <c r="G19" s="169"/>
    </row>
    <row r="20" spans="1:7" s="188" customFormat="1" ht="21.75" customHeight="1">
      <c r="A20" s="218">
        <v>9</v>
      </c>
      <c r="B20" s="165"/>
      <c r="C20" s="165"/>
      <c r="D20" s="167"/>
      <c r="E20" s="169"/>
      <c r="F20" s="169"/>
      <c r="G20" s="169"/>
    </row>
    <row r="21" spans="1:7" s="188" customFormat="1" ht="21.75" customHeight="1">
      <c r="A21" s="218">
        <v>10</v>
      </c>
      <c r="B21" s="165"/>
      <c r="C21" s="165"/>
      <c r="D21" s="167"/>
      <c r="E21" s="169"/>
      <c r="F21" s="169"/>
      <c r="G21" s="169"/>
    </row>
    <row r="22" spans="1:7" s="188" customFormat="1" ht="21.75" customHeight="1">
      <c r="A22" s="218">
        <v>11</v>
      </c>
      <c r="B22" s="165"/>
      <c r="C22" s="165"/>
      <c r="D22" s="167"/>
      <c r="E22" s="169"/>
      <c r="F22" s="169"/>
      <c r="G22" s="169"/>
    </row>
    <row r="23" spans="1:7" s="188" customFormat="1" ht="21.75" customHeight="1">
      <c r="A23" s="218">
        <v>12</v>
      </c>
      <c r="B23" s="165"/>
      <c r="C23" s="165"/>
      <c r="D23" s="167"/>
      <c r="E23" s="169"/>
      <c r="F23" s="169"/>
      <c r="G23" s="169"/>
    </row>
    <row r="24" spans="1:7" s="188" customFormat="1" ht="21.75" customHeight="1">
      <c r="A24" s="218">
        <v>13</v>
      </c>
      <c r="B24" s="165"/>
      <c r="C24" s="165"/>
      <c r="D24" s="167"/>
      <c r="E24" s="169"/>
      <c r="F24" s="169"/>
      <c r="G24" s="169"/>
    </row>
    <row r="25" spans="1:7" s="188" customFormat="1" ht="21.75" customHeight="1">
      <c r="A25" s="218">
        <v>14</v>
      </c>
      <c r="B25" s="165"/>
      <c r="C25" s="165"/>
      <c r="D25" s="167"/>
      <c r="E25" s="169"/>
      <c r="F25" s="169"/>
      <c r="G25" s="169"/>
    </row>
    <row r="26" spans="1:7" s="188" customFormat="1" ht="21.75" customHeight="1">
      <c r="A26" s="218">
        <v>15</v>
      </c>
      <c r="B26" s="165"/>
      <c r="C26" s="165"/>
      <c r="D26" s="167"/>
      <c r="E26" s="169"/>
      <c r="F26" s="169"/>
      <c r="G26" s="169"/>
    </row>
    <row r="27" spans="1:7" s="188" customFormat="1" ht="21.75" customHeight="1">
      <c r="A27" s="218">
        <v>16</v>
      </c>
      <c r="B27" s="165"/>
      <c r="C27" s="165"/>
      <c r="D27" s="167"/>
      <c r="E27" s="169"/>
      <c r="F27" s="169"/>
      <c r="G27" s="169"/>
    </row>
    <row r="28" spans="1:7" s="188" customFormat="1" ht="21.75" customHeight="1">
      <c r="A28" s="218">
        <v>17</v>
      </c>
      <c r="B28" s="165"/>
      <c r="C28" s="165"/>
      <c r="D28" s="167"/>
      <c r="E28" s="169"/>
      <c r="F28" s="169"/>
      <c r="G28" s="169"/>
    </row>
    <row r="29" spans="1:7" s="188" customFormat="1" ht="21.75" customHeight="1">
      <c r="A29" s="218">
        <v>18</v>
      </c>
      <c r="B29" s="165"/>
      <c r="C29" s="165"/>
      <c r="D29" s="167"/>
      <c r="E29" s="169"/>
      <c r="F29" s="169"/>
      <c r="G29" s="169"/>
    </row>
    <row r="30" spans="1:7" s="188" customFormat="1" ht="21.75" customHeight="1">
      <c r="A30" s="218">
        <v>19</v>
      </c>
      <c r="B30" s="165"/>
      <c r="C30" s="165"/>
      <c r="D30" s="167"/>
      <c r="E30" s="169"/>
      <c r="F30" s="169"/>
      <c r="G30" s="169"/>
    </row>
    <row r="31" spans="1:7" s="188" customFormat="1" ht="21.75" customHeight="1">
      <c r="A31" s="218">
        <v>20</v>
      </c>
      <c r="B31" s="165"/>
      <c r="C31" s="165"/>
      <c r="D31" s="167"/>
      <c r="E31" s="169"/>
      <c r="F31" s="169"/>
      <c r="G31" s="169"/>
    </row>
    <row r="32" spans="1:7" s="188" customFormat="1" ht="21.75" customHeight="1">
      <c r="A32" s="218">
        <v>21</v>
      </c>
      <c r="B32" s="165"/>
      <c r="C32" s="165"/>
      <c r="D32" s="167"/>
      <c r="E32" s="169"/>
      <c r="F32" s="169"/>
      <c r="G32" s="169"/>
    </row>
    <row r="33" spans="1:7" s="188" customFormat="1" ht="21.75" customHeight="1">
      <c r="A33" s="218">
        <v>22</v>
      </c>
      <c r="B33" s="165"/>
      <c r="C33" s="165"/>
      <c r="D33" s="167"/>
      <c r="E33" s="169"/>
      <c r="F33" s="169"/>
      <c r="G33" s="169"/>
    </row>
    <row r="34" spans="1:7" s="188" customFormat="1" ht="21.75" customHeight="1">
      <c r="A34" s="218">
        <v>23</v>
      </c>
      <c r="B34" s="165"/>
      <c r="C34" s="165"/>
      <c r="D34" s="167"/>
      <c r="E34" s="169"/>
      <c r="F34" s="169"/>
      <c r="G34" s="169"/>
    </row>
    <row r="35" spans="1:7" s="188" customFormat="1" ht="21.75" customHeight="1">
      <c r="A35" s="218">
        <v>24</v>
      </c>
      <c r="B35" s="165"/>
      <c r="C35" s="165"/>
      <c r="D35" s="167"/>
      <c r="E35" s="169"/>
      <c r="F35" s="169"/>
      <c r="G35" s="169"/>
    </row>
    <row r="36" spans="1:7" s="188" customFormat="1" ht="21.75" customHeight="1">
      <c r="A36" s="218">
        <v>25</v>
      </c>
      <c r="B36" s="165"/>
      <c r="C36" s="165"/>
      <c r="D36" s="167"/>
      <c r="E36" s="169"/>
      <c r="F36" s="169"/>
      <c r="G36" s="169"/>
    </row>
    <row r="37" spans="1:7" ht="21.75" customHeight="1">
      <c r="A37" s="218">
        <v>26</v>
      </c>
      <c r="B37" s="170"/>
      <c r="C37" s="170"/>
      <c r="D37" s="170"/>
      <c r="E37" s="170"/>
      <c r="F37" s="170"/>
      <c r="G37" s="170"/>
    </row>
    <row r="38" spans="1:7" ht="21.75" customHeight="1">
      <c r="A38" s="218">
        <v>27</v>
      </c>
      <c r="B38" s="170"/>
      <c r="C38" s="170"/>
      <c r="D38" s="170"/>
      <c r="E38" s="170"/>
      <c r="F38" s="170"/>
      <c r="G38" s="170"/>
    </row>
    <row r="39" spans="1:7" ht="21.75" customHeight="1">
      <c r="A39" s="218">
        <v>28</v>
      </c>
      <c r="B39" s="170"/>
      <c r="C39" s="170"/>
      <c r="D39" s="170"/>
      <c r="E39" s="170"/>
      <c r="F39" s="170"/>
      <c r="G39" s="170"/>
    </row>
    <row r="40" spans="1:7" ht="21.75" customHeight="1">
      <c r="A40" s="218">
        <v>29</v>
      </c>
      <c r="B40" s="170"/>
      <c r="C40" s="170"/>
      <c r="D40" s="170"/>
      <c r="E40" s="170"/>
      <c r="F40" s="170"/>
      <c r="G40" s="170"/>
    </row>
    <row r="41" spans="1:7" ht="21.75" customHeight="1">
      <c r="A41" s="218">
        <v>30</v>
      </c>
      <c r="B41" s="170"/>
      <c r="C41" s="170"/>
      <c r="D41" s="170"/>
      <c r="E41" s="170"/>
      <c r="F41" s="170"/>
      <c r="G41" s="170"/>
    </row>
    <row r="42" spans="1:7" ht="21" customHeight="1">
      <c r="A42" s="83" t="s">
        <v>7</v>
      </c>
    </row>
  </sheetData>
  <sheetProtection password="EDEB" sheet="1" objects="1" scenarios="1"/>
  <mergeCells count="5">
    <mergeCell ref="A2:G2"/>
    <mergeCell ref="A3:B3"/>
    <mergeCell ref="C3:G3"/>
    <mergeCell ref="A4:A6"/>
    <mergeCell ref="A7:A9"/>
  </mergeCells>
  <phoneticPr fontId="2"/>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42"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B269-21C8-4E0A-B1A8-7C4AB5463831}">
  <sheetPr>
    <tabColor rgb="FF92D050"/>
  </sheetPr>
  <dimension ref="A1:K39"/>
  <sheetViews>
    <sheetView view="pageBreakPreview" zoomScaleNormal="100" zoomScaleSheetLayoutView="100" workbookViewId="0">
      <selection activeCell="C15" sqref="C15"/>
    </sheetView>
  </sheetViews>
  <sheetFormatPr defaultColWidth="8.75" defaultRowHeight="13.5"/>
  <cols>
    <col min="1" max="1" width="6.75" customWidth="1"/>
    <col min="2" max="2" width="17.625" customWidth="1"/>
    <col min="3" max="3" width="18.5" bestFit="1" customWidth="1"/>
    <col min="4" max="4" width="14" customWidth="1"/>
    <col min="5" max="5" width="21.875" customWidth="1"/>
    <col min="6" max="6" width="16.625" customWidth="1"/>
    <col min="7" max="7" width="19.625" customWidth="1"/>
  </cols>
  <sheetData>
    <row r="1" spans="1:11" s="1" customFormat="1" ht="24" customHeight="1">
      <c r="A1" s="41" t="str">
        <f>①書式A!A33</f>
        <v>2026年度西日本ヨットウィーク</v>
      </c>
      <c r="B1" s="14"/>
      <c r="C1" s="14"/>
      <c r="D1" s="14"/>
      <c r="E1" s="14"/>
      <c r="G1" s="13" t="s">
        <v>108</v>
      </c>
    </row>
    <row r="2" spans="1:11" s="1" customFormat="1" ht="24" customHeight="1">
      <c r="A2" s="258" t="s">
        <v>1</v>
      </c>
      <c r="B2" s="258"/>
      <c r="C2" s="258"/>
      <c r="D2" s="258"/>
      <c r="E2" s="258"/>
      <c r="F2" s="258"/>
      <c r="G2" s="258"/>
    </row>
    <row r="3" spans="1:11" s="1" customFormat="1" ht="22.5" customHeight="1" thickBot="1">
      <c r="A3" s="259" t="s">
        <v>27</v>
      </c>
      <c r="B3" s="260"/>
      <c r="C3" s="261" t="s">
        <v>98</v>
      </c>
      <c r="D3" s="262"/>
      <c r="E3" s="262"/>
      <c r="F3" s="262"/>
      <c r="G3" s="262"/>
    </row>
    <row r="4" spans="1:11" s="1" customFormat="1" ht="21.75" customHeight="1">
      <c r="A4" s="255" t="s">
        <v>91</v>
      </c>
      <c r="B4" s="58" t="s">
        <v>90</v>
      </c>
      <c r="C4" s="53">
        <f>①書式A!B34</f>
        <v>0</v>
      </c>
      <c r="D4" s="54" t="s">
        <v>93</v>
      </c>
      <c r="E4" s="177"/>
      <c r="F4" s="55" t="s">
        <v>102</v>
      </c>
      <c r="G4" s="184"/>
    </row>
    <row r="5" spans="1:11" s="1" customFormat="1" ht="21.75" customHeight="1">
      <c r="A5" s="256"/>
      <c r="B5" s="46"/>
      <c r="C5" s="173"/>
      <c r="D5" s="44" t="s">
        <v>99</v>
      </c>
      <c r="E5" s="178"/>
      <c r="F5" s="61"/>
      <c r="G5" s="62"/>
    </row>
    <row r="6" spans="1:11" s="1" customFormat="1" ht="21.75" customHeight="1" thickBot="1">
      <c r="A6" s="257"/>
      <c r="B6" s="59" t="s">
        <v>95</v>
      </c>
      <c r="C6" s="174"/>
      <c r="D6" s="60" t="s">
        <v>96</v>
      </c>
      <c r="E6" s="179"/>
      <c r="F6" s="63"/>
      <c r="G6" s="64"/>
    </row>
    <row r="7" spans="1:11" s="1" customFormat="1" ht="21.75" customHeight="1" thickBot="1">
      <c r="A7" s="68" t="s">
        <v>103</v>
      </c>
      <c r="B7" s="69" t="s">
        <v>104</v>
      </c>
      <c r="C7" s="175"/>
      <c r="D7" s="70" t="s">
        <v>105</v>
      </c>
      <c r="E7" s="176"/>
      <c r="F7" s="70" t="s">
        <v>106</v>
      </c>
      <c r="G7" s="185"/>
    </row>
    <row r="8" spans="1:11" s="1" customFormat="1" ht="21.75" customHeight="1">
      <c r="A8" s="52" t="s">
        <v>2</v>
      </c>
      <c r="B8" s="71" t="s">
        <v>97</v>
      </c>
      <c r="C8" s="71" t="s">
        <v>3</v>
      </c>
      <c r="D8" s="71" t="s">
        <v>4</v>
      </c>
      <c r="E8" s="52" t="s">
        <v>22</v>
      </c>
      <c r="F8" s="52" t="s">
        <v>5</v>
      </c>
      <c r="G8" s="52" t="s">
        <v>6</v>
      </c>
      <c r="H8" s="2"/>
      <c r="I8" s="2"/>
      <c r="J8" s="2"/>
      <c r="K8" s="2"/>
    </row>
    <row r="9" spans="1:11" s="1" customFormat="1" ht="21.75" customHeight="1">
      <c r="A9" s="5">
        <v>1</v>
      </c>
      <c r="B9" s="165"/>
      <c r="C9" s="166"/>
      <c r="D9" s="167"/>
      <c r="E9" s="168"/>
      <c r="F9" s="169"/>
      <c r="G9" s="169"/>
    </row>
    <row r="10" spans="1:11" s="1" customFormat="1" ht="21.75" customHeight="1">
      <c r="A10" s="5">
        <v>2</v>
      </c>
      <c r="B10" s="165"/>
      <c r="C10" s="165"/>
      <c r="D10" s="167"/>
      <c r="E10" s="168"/>
      <c r="F10" s="169"/>
      <c r="G10" s="169"/>
    </row>
    <row r="11" spans="1:11" s="1" customFormat="1" ht="21.75" customHeight="1">
      <c r="A11" s="5">
        <v>3</v>
      </c>
      <c r="B11" s="165"/>
      <c r="C11" s="165"/>
      <c r="D11" s="167"/>
      <c r="E11" s="168"/>
      <c r="F11" s="169"/>
      <c r="G11" s="169"/>
    </row>
    <row r="12" spans="1:11" s="1" customFormat="1" ht="21.75" customHeight="1">
      <c r="A12" s="5">
        <v>4</v>
      </c>
      <c r="B12" s="165"/>
      <c r="C12" s="165"/>
      <c r="D12" s="167"/>
      <c r="E12" s="168"/>
      <c r="F12" s="169"/>
      <c r="G12" s="169"/>
    </row>
    <row r="13" spans="1:11" s="1" customFormat="1" ht="21.75" customHeight="1">
      <c r="A13" s="5">
        <v>5</v>
      </c>
      <c r="B13" s="165"/>
      <c r="C13" s="165"/>
      <c r="D13" s="167"/>
      <c r="E13" s="168"/>
      <c r="F13" s="169"/>
      <c r="G13" s="169"/>
    </row>
    <row r="14" spans="1:11" s="1" customFormat="1" ht="21.75" customHeight="1">
      <c r="A14" s="5">
        <v>6</v>
      </c>
      <c r="B14" s="165"/>
      <c r="C14" s="165"/>
      <c r="D14" s="167"/>
      <c r="E14" s="168"/>
      <c r="F14" s="169"/>
      <c r="G14" s="169"/>
    </row>
    <row r="15" spans="1:11" s="1" customFormat="1" ht="21.75" customHeight="1">
      <c r="A15" s="5">
        <v>7</v>
      </c>
      <c r="B15" s="165"/>
      <c r="C15" s="165"/>
      <c r="D15" s="167"/>
      <c r="E15" s="168"/>
      <c r="F15" s="169"/>
      <c r="G15" s="169"/>
    </row>
    <row r="16" spans="1:11" s="1" customFormat="1" ht="21.75" customHeight="1">
      <c r="A16" s="5">
        <v>8</v>
      </c>
      <c r="B16" s="165"/>
      <c r="C16" s="165"/>
      <c r="D16" s="167"/>
      <c r="E16" s="169"/>
      <c r="F16" s="169"/>
      <c r="G16" s="169"/>
    </row>
    <row r="17" spans="1:7" s="1" customFormat="1" ht="21.75" customHeight="1">
      <c r="A17" s="5">
        <v>9</v>
      </c>
      <c r="B17" s="165"/>
      <c r="C17" s="165"/>
      <c r="D17" s="167"/>
      <c r="E17" s="169"/>
      <c r="F17" s="169"/>
      <c r="G17" s="169"/>
    </row>
    <row r="18" spans="1:7" s="1" customFormat="1" ht="21.75" customHeight="1">
      <c r="A18" s="5">
        <v>10</v>
      </c>
      <c r="B18" s="165"/>
      <c r="C18" s="165"/>
      <c r="D18" s="167"/>
      <c r="E18" s="169"/>
      <c r="F18" s="169"/>
      <c r="G18" s="169"/>
    </row>
    <row r="19" spans="1:7" s="1" customFormat="1" ht="21.75" customHeight="1">
      <c r="A19" s="5">
        <v>11</v>
      </c>
      <c r="B19" s="165"/>
      <c r="C19" s="165"/>
      <c r="D19" s="167"/>
      <c r="E19" s="169"/>
      <c r="F19" s="169"/>
      <c r="G19" s="169"/>
    </row>
    <row r="20" spans="1:7" s="1" customFormat="1" ht="21.75" customHeight="1">
      <c r="A20" s="5">
        <v>12</v>
      </c>
      <c r="B20" s="165"/>
      <c r="C20" s="165"/>
      <c r="D20" s="167"/>
      <c r="E20" s="169"/>
      <c r="F20" s="169"/>
      <c r="G20" s="169"/>
    </row>
    <row r="21" spans="1:7" s="1" customFormat="1" ht="21.75" customHeight="1">
      <c r="A21" s="5">
        <v>13</v>
      </c>
      <c r="B21" s="165"/>
      <c r="C21" s="165"/>
      <c r="D21" s="167"/>
      <c r="E21" s="169"/>
      <c r="F21" s="169"/>
      <c r="G21" s="169"/>
    </row>
    <row r="22" spans="1:7" s="1" customFormat="1" ht="21.75" customHeight="1">
      <c r="A22" s="5">
        <v>14</v>
      </c>
      <c r="B22" s="165"/>
      <c r="C22" s="165"/>
      <c r="D22" s="167"/>
      <c r="E22" s="169"/>
      <c r="F22" s="169"/>
      <c r="G22" s="169"/>
    </row>
    <row r="23" spans="1:7" s="1" customFormat="1" ht="21.75" customHeight="1">
      <c r="A23" s="5">
        <v>15</v>
      </c>
      <c r="B23" s="165"/>
      <c r="C23" s="165"/>
      <c r="D23" s="167"/>
      <c r="E23" s="169"/>
      <c r="F23" s="169"/>
      <c r="G23" s="169"/>
    </row>
    <row r="24" spans="1:7" s="1" customFormat="1" ht="21.75" customHeight="1">
      <c r="A24" s="5">
        <v>16</v>
      </c>
      <c r="B24" s="165"/>
      <c r="C24" s="165"/>
      <c r="D24" s="167"/>
      <c r="E24" s="169"/>
      <c r="F24" s="169"/>
      <c r="G24" s="169"/>
    </row>
    <row r="25" spans="1:7" s="1" customFormat="1" ht="21.75" customHeight="1">
      <c r="A25" s="5">
        <v>17</v>
      </c>
      <c r="B25" s="165"/>
      <c r="C25" s="165"/>
      <c r="D25" s="167"/>
      <c r="E25" s="169"/>
      <c r="F25" s="169"/>
      <c r="G25" s="169"/>
    </row>
    <row r="26" spans="1:7" s="1" customFormat="1" ht="21.75" customHeight="1">
      <c r="A26" s="5">
        <v>18</v>
      </c>
      <c r="B26" s="165"/>
      <c r="C26" s="165"/>
      <c r="D26" s="167"/>
      <c r="E26" s="169"/>
      <c r="F26" s="169"/>
      <c r="G26" s="169"/>
    </row>
    <row r="27" spans="1:7" s="1" customFormat="1" ht="21.75" customHeight="1">
      <c r="A27" s="5">
        <v>19</v>
      </c>
      <c r="B27" s="165"/>
      <c r="C27" s="165"/>
      <c r="D27" s="167"/>
      <c r="E27" s="169"/>
      <c r="F27" s="169"/>
      <c r="G27" s="169"/>
    </row>
    <row r="28" spans="1:7" s="1" customFormat="1" ht="21.75" customHeight="1">
      <c r="A28" s="5">
        <v>20</v>
      </c>
      <c r="B28" s="165"/>
      <c r="C28" s="165"/>
      <c r="D28" s="167"/>
      <c r="E28" s="169"/>
      <c r="F28" s="169"/>
      <c r="G28" s="169"/>
    </row>
    <row r="29" spans="1:7" s="1" customFormat="1" ht="21.75" customHeight="1">
      <c r="A29" s="5">
        <v>21</v>
      </c>
      <c r="B29" s="165"/>
      <c r="C29" s="165"/>
      <c r="D29" s="167"/>
      <c r="E29" s="169"/>
      <c r="F29" s="169"/>
      <c r="G29" s="169"/>
    </row>
    <row r="30" spans="1:7" s="1" customFormat="1" ht="21.75" customHeight="1">
      <c r="A30" s="5">
        <v>22</v>
      </c>
      <c r="B30" s="165"/>
      <c r="C30" s="165"/>
      <c r="D30" s="167"/>
      <c r="E30" s="169"/>
      <c r="F30" s="169"/>
      <c r="G30" s="169"/>
    </row>
    <row r="31" spans="1:7" s="1" customFormat="1" ht="21.75" customHeight="1">
      <c r="A31" s="5">
        <v>23</v>
      </c>
      <c r="B31" s="165"/>
      <c r="C31" s="165"/>
      <c r="D31" s="167"/>
      <c r="E31" s="169"/>
      <c r="F31" s="169"/>
      <c r="G31" s="169"/>
    </row>
    <row r="32" spans="1:7" s="1" customFormat="1" ht="21.75" customHeight="1">
      <c r="A32" s="5">
        <v>24</v>
      </c>
      <c r="B32" s="165"/>
      <c r="C32" s="165"/>
      <c r="D32" s="167"/>
      <c r="E32" s="169"/>
      <c r="F32" s="169"/>
      <c r="G32" s="169"/>
    </row>
    <row r="33" spans="1:7" s="1" customFormat="1" ht="21.75" customHeight="1">
      <c r="A33" s="5">
        <v>25</v>
      </c>
      <c r="B33" s="165"/>
      <c r="C33" s="165"/>
      <c r="D33" s="167"/>
      <c r="E33" s="169"/>
      <c r="F33" s="169"/>
      <c r="G33" s="169"/>
    </row>
    <row r="34" spans="1:7" ht="21.75" customHeight="1">
      <c r="A34" s="5">
        <v>26</v>
      </c>
      <c r="B34" s="170"/>
      <c r="C34" s="170"/>
      <c r="D34" s="170"/>
      <c r="E34" s="170"/>
      <c r="F34" s="170"/>
      <c r="G34" s="170"/>
    </row>
    <row r="35" spans="1:7" ht="21.75" customHeight="1">
      <c r="A35" s="5">
        <v>27</v>
      </c>
      <c r="B35" s="170"/>
      <c r="C35" s="170"/>
      <c r="D35" s="170"/>
      <c r="E35" s="170"/>
      <c r="F35" s="170"/>
      <c r="G35" s="170"/>
    </row>
    <row r="36" spans="1:7" ht="21.75" customHeight="1">
      <c r="A36" s="5">
        <v>28</v>
      </c>
      <c r="B36" s="170"/>
      <c r="C36" s="170"/>
      <c r="D36" s="170"/>
      <c r="E36" s="170"/>
      <c r="F36" s="170"/>
      <c r="G36" s="170"/>
    </row>
    <row r="37" spans="1:7" ht="21.75" customHeight="1">
      <c r="A37" s="5">
        <v>29</v>
      </c>
      <c r="B37" s="170"/>
      <c r="C37" s="170"/>
      <c r="D37" s="170"/>
      <c r="E37" s="170"/>
      <c r="F37" s="170"/>
      <c r="G37" s="170"/>
    </row>
    <row r="38" spans="1:7" ht="21.75" customHeight="1">
      <c r="A38" s="5">
        <v>30</v>
      </c>
      <c r="B38" s="170"/>
      <c r="C38" s="170"/>
      <c r="D38" s="170"/>
      <c r="E38" s="170"/>
      <c r="F38" s="170"/>
      <c r="G38" s="170"/>
    </row>
    <row r="39" spans="1:7" ht="21" customHeight="1">
      <c r="A39" t="s">
        <v>7</v>
      </c>
    </row>
  </sheetData>
  <sheetProtection password="EDEB" sheet="1" objects="1" scenarios="1"/>
  <mergeCells count="4">
    <mergeCell ref="A2:G2"/>
    <mergeCell ref="A3:B3"/>
    <mergeCell ref="C3:G3"/>
    <mergeCell ref="A4:A6"/>
  </mergeCells>
  <phoneticPr fontId="2"/>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39"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18CA-F542-4647-86FB-8449BEA161DA}">
  <sheetPr>
    <tabColor rgb="FF00B0F0"/>
  </sheetPr>
  <dimension ref="A1:K39"/>
  <sheetViews>
    <sheetView view="pageBreakPreview" zoomScaleNormal="100" zoomScaleSheetLayoutView="100" workbookViewId="0">
      <selection activeCell="C7" sqref="C7"/>
    </sheetView>
  </sheetViews>
  <sheetFormatPr defaultColWidth="8.75" defaultRowHeight="13.5"/>
  <cols>
    <col min="1" max="1" width="6.75" style="83" customWidth="1"/>
    <col min="2" max="2" width="17.625" style="83" customWidth="1"/>
    <col min="3" max="3" width="18.5" style="83" bestFit="1" customWidth="1"/>
    <col min="4" max="4" width="14" style="83" customWidth="1"/>
    <col min="5" max="5" width="21.875" style="83" customWidth="1"/>
    <col min="6" max="6" width="16.625" style="83" customWidth="1"/>
    <col min="7" max="7" width="19.625" style="83" customWidth="1"/>
    <col min="8" max="16384" width="8.75" style="83"/>
  </cols>
  <sheetData>
    <row r="1" spans="1:11" s="188" customFormat="1" ht="24" customHeight="1">
      <c r="A1" s="186" t="str">
        <f>①書式A!A33</f>
        <v>2026年度西日本ヨットウィーク</v>
      </c>
      <c r="B1" s="187"/>
      <c r="C1" s="187"/>
      <c r="D1" s="187"/>
      <c r="E1" s="187"/>
      <c r="G1" s="189" t="s">
        <v>109</v>
      </c>
    </row>
    <row r="2" spans="1:11" s="188" customFormat="1" ht="24" customHeight="1">
      <c r="A2" s="266" t="s">
        <v>1</v>
      </c>
      <c r="B2" s="266"/>
      <c r="C2" s="266"/>
      <c r="D2" s="266"/>
      <c r="E2" s="266"/>
      <c r="F2" s="266"/>
      <c r="G2" s="266"/>
    </row>
    <row r="3" spans="1:11" s="188" customFormat="1" ht="22.5" customHeight="1" thickBot="1">
      <c r="A3" s="267" t="s">
        <v>28</v>
      </c>
      <c r="B3" s="268"/>
      <c r="C3" s="269" t="s">
        <v>98</v>
      </c>
      <c r="D3" s="270"/>
      <c r="E3" s="270"/>
      <c r="F3" s="270"/>
      <c r="G3" s="270"/>
    </row>
    <row r="4" spans="1:11" s="188" customFormat="1" ht="21.75" customHeight="1">
      <c r="A4" s="274" t="s">
        <v>91</v>
      </c>
      <c r="B4" s="201" t="s">
        <v>90</v>
      </c>
      <c r="C4" s="202">
        <f>①書式A!B34</f>
        <v>0</v>
      </c>
      <c r="D4" s="203" t="s">
        <v>93</v>
      </c>
      <c r="E4" s="177"/>
      <c r="F4" s="204" t="s">
        <v>102</v>
      </c>
      <c r="G4" s="184"/>
    </row>
    <row r="5" spans="1:11" s="188" customFormat="1" ht="21.75" customHeight="1">
      <c r="A5" s="275"/>
      <c r="B5" s="205"/>
      <c r="C5" s="173"/>
      <c r="D5" s="206" t="s">
        <v>99</v>
      </c>
      <c r="E5" s="178"/>
      <c r="F5" s="207"/>
      <c r="G5" s="208"/>
    </row>
    <row r="6" spans="1:11" s="188" customFormat="1" ht="21.75" customHeight="1" thickBot="1">
      <c r="A6" s="276"/>
      <c r="B6" s="209" t="s">
        <v>95</v>
      </c>
      <c r="C6" s="174"/>
      <c r="D6" s="210" t="s">
        <v>96</v>
      </c>
      <c r="E6" s="179"/>
      <c r="F6" s="199"/>
      <c r="G6" s="211"/>
    </row>
    <row r="7" spans="1:11" s="188" customFormat="1" ht="21.75" customHeight="1" thickBot="1">
      <c r="A7" s="212" t="s">
        <v>103</v>
      </c>
      <c r="B7" s="213" t="s">
        <v>104</v>
      </c>
      <c r="C7" s="175"/>
      <c r="D7" s="214" t="s">
        <v>105</v>
      </c>
      <c r="E7" s="176"/>
      <c r="F7" s="214" t="s">
        <v>106</v>
      </c>
      <c r="G7" s="185"/>
    </row>
    <row r="8" spans="1:11" s="188" customFormat="1" ht="21.75" customHeight="1">
      <c r="A8" s="215" t="s">
        <v>2</v>
      </c>
      <c r="B8" s="216" t="s">
        <v>97</v>
      </c>
      <c r="C8" s="216" t="s">
        <v>3</v>
      </c>
      <c r="D8" s="216" t="s">
        <v>4</v>
      </c>
      <c r="E8" s="215" t="s">
        <v>22</v>
      </c>
      <c r="F8" s="215" t="s">
        <v>5</v>
      </c>
      <c r="G8" s="215" t="s">
        <v>6</v>
      </c>
      <c r="H8" s="217"/>
      <c r="I8" s="217"/>
      <c r="J8" s="217"/>
      <c r="K8" s="217"/>
    </row>
    <row r="9" spans="1:11" s="188" customFormat="1" ht="21.75" customHeight="1">
      <c r="A9" s="218">
        <v>1</v>
      </c>
      <c r="B9" s="165"/>
      <c r="C9" s="166"/>
      <c r="D9" s="167"/>
      <c r="E9" s="168"/>
      <c r="F9" s="169"/>
      <c r="G9" s="169"/>
    </row>
    <row r="10" spans="1:11" s="188" customFormat="1" ht="21.75" customHeight="1">
      <c r="A10" s="218">
        <v>2</v>
      </c>
      <c r="B10" s="165"/>
      <c r="C10" s="165"/>
      <c r="D10" s="167"/>
      <c r="E10" s="168"/>
      <c r="F10" s="169"/>
      <c r="G10" s="169"/>
    </row>
    <row r="11" spans="1:11" s="188" customFormat="1" ht="21.75" customHeight="1">
      <c r="A11" s="218">
        <v>3</v>
      </c>
      <c r="B11" s="165"/>
      <c r="C11" s="165"/>
      <c r="D11" s="167"/>
      <c r="E11" s="168"/>
      <c r="F11" s="169"/>
      <c r="G11" s="169"/>
    </row>
    <row r="12" spans="1:11" s="188" customFormat="1" ht="21.75" customHeight="1">
      <c r="A12" s="218">
        <v>4</v>
      </c>
      <c r="B12" s="165"/>
      <c r="C12" s="165"/>
      <c r="D12" s="167"/>
      <c r="E12" s="168"/>
      <c r="F12" s="169"/>
      <c r="G12" s="169"/>
    </row>
    <row r="13" spans="1:11" s="188" customFormat="1" ht="21.75" customHeight="1">
      <c r="A13" s="218">
        <v>5</v>
      </c>
      <c r="B13" s="165"/>
      <c r="C13" s="165"/>
      <c r="D13" s="167"/>
      <c r="E13" s="168"/>
      <c r="F13" s="169"/>
      <c r="G13" s="169"/>
    </row>
    <row r="14" spans="1:11" s="188" customFormat="1" ht="21.75" customHeight="1">
      <c r="A14" s="218">
        <v>6</v>
      </c>
      <c r="B14" s="165"/>
      <c r="C14" s="165"/>
      <c r="D14" s="167"/>
      <c r="E14" s="168"/>
      <c r="F14" s="169"/>
      <c r="G14" s="169"/>
    </row>
    <row r="15" spans="1:11" s="188" customFormat="1" ht="21.75" customHeight="1">
      <c r="A15" s="218">
        <v>7</v>
      </c>
      <c r="B15" s="165"/>
      <c r="C15" s="165"/>
      <c r="D15" s="167"/>
      <c r="E15" s="168"/>
      <c r="F15" s="169"/>
      <c r="G15" s="169"/>
    </row>
    <row r="16" spans="1:11" s="188" customFormat="1" ht="21.75" customHeight="1">
      <c r="A16" s="218">
        <v>8</v>
      </c>
      <c r="B16" s="165"/>
      <c r="C16" s="165"/>
      <c r="D16" s="167"/>
      <c r="E16" s="169"/>
      <c r="F16" s="169"/>
      <c r="G16" s="169"/>
    </row>
    <row r="17" spans="1:7" s="188" customFormat="1" ht="21.75" customHeight="1">
      <c r="A17" s="218">
        <v>9</v>
      </c>
      <c r="B17" s="165"/>
      <c r="C17" s="165"/>
      <c r="D17" s="167"/>
      <c r="E17" s="169"/>
      <c r="F17" s="169"/>
      <c r="G17" s="169"/>
    </row>
    <row r="18" spans="1:7" s="188" customFormat="1" ht="21.75" customHeight="1">
      <c r="A18" s="218">
        <v>10</v>
      </c>
      <c r="B18" s="165"/>
      <c r="C18" s="165"/>
      <c r="D18" s="167"/>
      <c r="E18" s="169"/>
      <c r="F18" s="169"/>
      <c r="G18" s="169"/>
    </row>
    <row r="19" spans="1:7" s="188" customFormat="1" ht="21.75" customHeight="1">
      <c r="A19" s="218">
        <v>11</v>
      </c>
      <c r="B19" s="165"/>
      <c r="C19" s="165"/>
      <c r="D19" s="167"/>
      <c r="E19" s="169"/>
      <c r="F19" s="169"/>
      <c r="G19" s="169"/>
    </row>
    <row r="20" spans="1:7" s="188" customFormat="1" ht="21.75" customHeight="1">
      <c r="A20" s="218">
        <v>12</v>
      </c>
      <c r="B20" s="165"/>
      <c r="C20" s="165"/>
      <c r="D20" s="167"/>
      <c r="E20" s="169"/>
      <c r="F20" s="169"/>
      <c r="G20" s="169"/>
    </row>
    <row r="21" spans="1:7" s="188" customFormat="1" ht="21.75" customHeight="1">
      <c r="A21" s="218">
        <v>13</v>
      </c>
      <c r="B21" s="165"/>
      <c r="C21" s="165"/>
      <c r="D21" s="167"/>
      <c r="E21" s="169"/>
      <c r="F21" s="169"/>
      <c r="G21" s="169"/>
    </row>
    <row r="22" spans="1:7" s="188" customFormat="1" ht="21.75" customHeight="1">
      <c r="A22" s="218">
        <v>14</v>
      </c>
      <c r="B22" s="165"/>
      <c r="C22" s="165"/>
      <c r="D22" s="167"/>
      <c r="E22" s="169"/>
      <c r="F22" s="169"/>
      <c r="G22" s="169"/>
    </row>
    <row r="23" spans="1:7" s="188" customFormat="1" ht="21.75" customHeight="1">
      <c r="A23" s="218">
        <v>15</v>
      </c>
      <c r="B23" s="165"/>
      <c r="C23" s="165"/>
      <c r="D23" s="167"/>
      <c r="E23" s="169"/>
      <c r="F23" s="169"/>
      <c r="G23" s="169"/>
    </row>
    <row r="24" spans="1:7" s="188" customFormat="1" ht="21.75" customHeight="1">
      <c r="A24" s="218">
        <v>16</v>
      </c>
      <c r="B24" s="165"/>
      <c r="C24" s="165"/>
      <c r="D24" s="167"/>
      <c r="E24" s="169"/>
      <c r="F24" s="169"/>
      <c r="G24" s="169"/>
    </row>
    <row r="25" spans="1:7" s="188" customFormat="1" ht="21.75" customHeight="1">
      <c r="A25" s="218">
        <v>17</v>
      </c>
      <c r="B25" s="165"/>
      <c r="C25" s="165"/>
      <c r="D25" s="167"/>
      <c r="E25" s="169"/>
      <c r="F25" s="169"/>
      <c r="G25" s="169"/>
    </row>
    <row r="26" spans="1:7" s="188" customFormat="1" ht="21.75" customHeight="1">
      <c r="A26" s="218">
        <v>18</v>
      </c>
      <c r="B26" s="165"/>
      <c r="C26" s="165"/>
      <c r="D26" s="167"/>
      <c r="E26" s="169"/>
      <c r="F26" s="169"/>
      <c r="G26" s="169"/>
    </row>
    <row r="27" spans="1:7" s="188" customFormat="1" ht="21.75" customHeight="1">
      <c r="A27" s="218">
        <v>19</v>
      </c>
      <c r="B27" s="165"/>
      <c r="C27" s="165"/>
      <c r="D27" s="167"/>
      <c r="E27" s="169"/>
      <c r="F27" s="169"/>
      <c r="G27" s="169"/>
    </row>
    <row r="28" spans="1:7" s="188" customFormat="1" ht="21.75" customHeight="1">
      <c r="A28" s="218">
        <v>20</v>
      </c>
      <c r="B28" s="165"/>
      <c r="C28" s="165"/>
      <c r="D28" s="167"/>
      <c r="E28" s="169"/>
      <c r="F28" s="169"/>
      <c r="G28" s="169"/>
    </row>
    <row r="29" spans="1:7" s="188" customFormat="1" ht="21.75" customHeight="1">
      <c r="A29" s="218">
        <v>21</v>
      </c>
      <c r="B29" s="165"/>
      <c r="C29" s="165"/>
      <c r="D29" s="167"/>
      <c r="E29" s="169"/>
      <c r="F29" s="169"/>
      <c r="G29" s="169"/>
    </row>
    <row r="30" spans="1:7" s="188" customFormat="1" ht="21.75" customHeight="1">
      <c r="A30" s="218">
        <v>22</v>
      </c>
      <c r="B30" s="165"/>
      <c r="C30" s="165"/>
      <c r="D30" s="167"/>
      <c r="E30" s="169"/>
      <c r="F30" s="169"/>
      <c r="G30" s="169"/>
    </row>
    <row r="31" spans="1:7" s="188" customFormat="1" ht="21.75" customHeight="1">
      <c r="A31" s="218">
        <v>23</v>
      </c>
      <c r="B31" s="165"/>
      <c r="C31" s="165"/>
      <c r="D31" s="167"/>
      <c r="E31" s="169"/>
      <c r="F31" s="169"/>
      <c r="G31" s="169"/>
    </row>
    <row r="32" spans="1:7" s="188" customFormat="1" ht="21.75" customHeight="1">
      <c r="A32" s="218">
        <v>24</v>
      </c>
      <c r="B32" s="165"/>
      <c r="C32" s="165"/>
      <c r="D32" s="167"/>
      <c r="E32" s="169"/>
      <c r="F32" s="169"/>
      <c r="G32" s="169"/>
    </row>
    <row r="33" spans="1:7" s="188" customFormat="1" ht="21.75" customHeight="1">
      <c r="A33" s="218">
        <v>25</v>
      </c>
      <c r="B33" s="165"/>
      <c r="C33" s="165"/>
      <c r="D33" s="167"/>
      <c r="E33" s="169"/>
      <c r="F33" s="169"/>
      <c r="G33" s="169"/>
    </row>
    <row r="34" spans="1:7" ht="21.75" customHeight="1">
      <c r="A34" s="218">
        <v>26</v>
      </c>
      <c r="B34" s="170"/>
      <c r="C34" s="170"/>
      <c r="D34" s="170"/>
      <c r="E34" s="170"/>
      <c r="F34" s="170"/>
      <c r="G34" s="170"/>
    </row>
    <row r="35" spans="1:7" ht="21.75" customHeight="1">
      <c r="A35" s="218">
        <v>27</v>
      </c>
      <c r="B35" s="170"/>
      <c r="C35" s="170"/>
      <c r="D35" s="170"/>
      <c r="E35" s="170"/>
      <c r="F35" s="170"/>
      <c r="G35" s="170"/>
    </row>
    <row r="36" spans="1:7" ht="21.75" customHeight="1">
      <c r="A36" s="218">
        <v>28</v>
      </c>
      <c r="B36" s="170"/>
      <c r="C36" s="170"/>
      <c r="D36" s="170"/>
      <c r="E36" s="170"/>
      <c r="F36" s="170"/>
      <c r="G36" s="170"/>
    </row>
    <row r="37" spans="1:7" ht="21.75" customHeight="1">
      <c r="A37" s="218">
        <v>29</v>
      </c>
      <c r="B37" s="170"/>
      <c r="C37" s="170"/>
      <c r="D37" s="170"/>
      <c r="E37" s="170"/>
      <c r="F37" s="170"/>
      <c r="G37" s="170"/>
    </row>
    <row r="38" spans="1:7" ht="21.75" customHeight="1">
      <c r="A38" s="218">
        <v>30</v>
      </c>
      <c r="B38" s="170"/>
      <c r="C38" s="170"/>
      <c r="D38" s="170"/>
      <c r="E38" s="170"/>
      <c r="F38" s="170"/>
      <c r="G38" s="170"/>
    </row>
    <row r="39" spans="1:7" ht="21" customHeight="1">
      <c r="A39" s="83" t="s">
        <v>7</v>
      </c>
    </row>
  </sheetData>
  <sheetProtection password="EDEB" sheet="1" objects="1" scenarios="1"/>
  <mergeCells count="4">
    <mergeCell ref="A2:G2"/>
    <mergeCell ref="A3:B3"/>
    <mergeCell ref="C3:G3"/>
    <mergeCell ref="A4:A6"/>
  </mergeCells>
  <phoneticPr fontId="2"/>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39" max="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J29"/>
  <sheetViews>
    <sheetView zoomScale="104" zoomScaleSheetLayoutView="100" workbookViewId="0">
      <selection activeCell="K17" sqref="K17"/>
    </sheetView>
  </sheetViews>
  <sheetFormatPr defaultColWidth="8.75" defaultRowHeight="13.5"/>
  <cols>
    <col min="1" max="1" width="22.5" style="3" customWidth="1"/>
    <col min="2" max="2" width="6" style="3" customWidth="1"/>
    <col min="3" max="4" width="11.5" style="3" customWidth="1"/>
    <col min="5" max="7" width="12" style="3" customWidth="1"/>
    <col min="8" max="8" width="3.5" style="3" customWidth="1"/>
    <col min="9" max="9" width="8.75" style="3"/>
    <col min="10" max="10" width="0" style="3" hidden="1" customWidth="1"/>
    <col min="11" max="16384" width="8.75" style="3"/>
  </cols>
  <sheetData>
    <row r="1" spans="1:10" ht="16.149999999999999" customHeight="1">
      <c r="A1" s="289"/>
      <c r="B1" s="289"/>
      <c r="C1" s="14"/>
      <c r="D1" s="14"/>
      <c r="E1" s="14"/>
      <c r="F1" s="300" t="s">
        <v>110</v>
      </c>
      <c r="G1" s="300"/>
    </row>
    <row r="2" spans="1:10" ht="29.25" customHeight="1">
      <c r="A2" s="294" t="s">
        <v>8</v>
      </c>
      <c r="B2" s="294"/>
      <c r="C2" s="294"/>
      <c r="D2" s="294"/>
      <c r="E2" s="294"/>
      <c r="F2" s="294"/>
      <c r="G2" s="294"/>
    </row>
    <row r="4" spans="1:10" s="8" customFormat="1" ht="13.5" customHeight="1">
      <c r="A4" s="295" t="s">
        <v>112</v>
      </c>
      <c r="B4" s="295"/>
      <c r="C4" s="295"/>
      <c r="D4" s="295"/>
      <c r="E4" s="295"/>
      <c r="F4" s="295"/>
      <c r="G4" s="295"/>
    </row>
    <row r="5" spans="1:10" s="8" customFormat="1">
      <c r="A5" s="296" t="s">
        <v>111</v>
      </c>
      <c r="B5" s="296"/>
      <c r="C5" s="296"/>
      <c r="D5" s="296"/>
      <c r="E5" s="296"/>
      <c r="F5" s="296"/>
      <c r="G5" s="296"/>
    </row>
    <row r="6" spans="1:10">
      <c r="I6" s="8"/>
    </row>
    <row r="7" spans="1:10" ht="19.5" customHeight="1">
      <c r="A7" s="297" t="s">
        <v>9</v>
      </c>
      <c r="B7" s="297"/>
      <c r="C7" s="297"/>
      <c r="D7" s="297"/>
      <c r="E7" s="297"/>
      <c r="F7" s="297"/>
      <c r="G7" s="297"/>
      <c r="I7" s="8"/>
    </row>
    <row r="8" spans="1:10" ht="36" customHeight="1">
      <c r="A8" s="4" t="s">
        <v>117</v>
      </c>
      <c r="B8" s="298"/>
      <c r="C8" s="298"/>
      <c r="D8" s="298"/>
      <c r="E8" s="298"/>
      <c r="F8" s="298"/>
      <c r="G8" s="298"/>
      <c r="J8" s="3" t="s">
        <v>114</v>
      </c>
    </row>
    <row r="9" spans="1:10" ht="36" customHeight="1">
      <c r="A9" s="4" t="s">
        <v>116</v>
      </c>
      <c r="B9" s="298" t="s">
        <v>113</v>
      </c>
      <c r="C9" s="298"/>
      <c r="D9" s="298"/>
      <c r="E9" s="298"/>
      <c r="F9" s="298"/>
      <c r="G9" s="298"/>
      <c r="J9" s="3" t="s">
        <v>115</v>
      </c>
    </row>
    <row r="10" spans="1:10" ht="36" customHeight="1">
      <c r="A10" s="4" t="s">
        <v>118</v>
      </c>
      <c r="B10" s="298" t="s">
        <v>24</v>
      </c>
      <c r="C10" s="298"/>
      <c r="D10" s="298"/>
      <c r="E10" s="298"/>
      <c r="F10" s="298"/>
      <c r="G10" s="298"/>
    </row>
    <row r="11" spans="1:10" ht="36" customHeight="1">
      <c r="A11" s="6" t="s">
        <v>10</v>
      </c>
      <c r="B11" s="290"/>
      <c r="C11" s="291"/>
      <c r="D11" s="291"/>
      <c r="E11" s="292"/>
      <c r="F11" s="73"/>
      <c r="G11" s="72" t="s">
        <v>121</v>
      </c>
      <c r="J11" s="3" t="s">
        <v>119</v>
      </c>
    </row>
    <row r="12" spans="1:10" ht="36" customHeight="1">
      <c r="A12" s="4" t="s">
        <v>11</v>
      </c>
      <c r="B12" s="299" t="s">
        <v>23</v>
      </c>
      <c r="C12" s="299"/>
      <c r="D12" s="299"/>
      <c r="E12" s="299"/>
      <c r="F12" s="299"/>
      <c r="G12" s="299"/>
      <c r="J12" s="3" t="s">
        <v>120</v>
      </c>
    </row>
    <row r="13" spans="1:10" ht="36" customHeight="1">
      <c r="A13" s="6" t="s">
        <v>138</v>
      </c>
      <c r="B13" s="299"/>
      <c r="C13" s="299"/>
      <c r="D13" s="299"/>
      <c r="E13" s="299"/>
      <c r="F13" s="299"/>
      <c r="G13" s="299"/>
    </row>
    <row r="15" spans="1:10" ht="19.5" customHeight="1">
      <c r="F15" s="293">
        <f ca="1">NOW()</f>
        <v>46106.633607291667</v>
      </c>
      <c r="G15" s="293"/>
    </row>
    <row r="17" spans="1:7" ht="25.5" customHeight="1">
      <c r="D17" s="4" t="s">
        <v>12</v>
      </c>
      <c r="E17" s="280"/>
      <c r="F17" s="281"/>
      <c r="G17" s="282"/>
    </row>
    <row r="18" spans="1:7" ht="25.5" customHeight="1">
      <c r="D18" s="4" t="s">
        <v>13</v>
      </c>
      <c r="E18" s="283"/>
      <c r="F18" s="284"/>
      <c r="G18" s="285"/>
    </row>
    <row r="19" spans="1:7" ht="25.5" customHeight="1">
      <c r="D19" s="4" t="s">
        <v>14</v>
      </c>
      <c r="E19" s="280"/>
      <c r="F19" s="281"/>
      <c r="G19" s="282"/>
    </row>
    <row r="20" spans="1:7">
      <c r="A20" s="9"/>
      <c r="B20" s="9"/>
      <c r="C20" s="9"/>
      <c r="D20" s="9"/>
      <c r="E20" s="9"/>
      <c r="F20" s="9"/>
      <c r="G20" s="9"/>
    </row>
    <row r="21" spans="1:7" ht="18" customHeight="1">
      <c r="A21" s="286" t="s">
        <v>15</v>
      </c>
      <c r="B21" s="286"/>
      <c r="C21" s="286"/>
      <c r="D21" s="286"/>
      <c r="E21" s="286"/>
      <c r="F21" s="286"/>
      <c r="G21" s="286"/>
    </row>
    <row r="22" spans="1:7" ht="6" customHeight="1"/>
    <row r="23" spans="1:7" ht="21" customHeight="1">
      <c r="A23" s="10" t="s">
        <v>16</v>
      </c>
    </row>
    <row r="24" spans="1:7" ht="21" customHeight="1">
      <c r="A24" s="10" t="s">
        <v>17</v>
      </c>
    </row>
    <row r="25" spans="1:7" ht="21" customHeight="1"/>
    <row r="26" spans="1:7" ht="24" customHeight="1">
      <c r="E26" s="287" t="s">
        <v>18</v>
      </c>
      <c r="F26" s="287"/>
      <c r="G26" s="287"/>
    </row>
    <row r="27" spans="1:7" ht="24" customHeight="1">
      <c r="E27" s="11" t="s">
        <v>19</v>
      </c>
      <c r="F27" s="288"/>
      <c r="G27" s="288"/>
    </row>
    <row r="28" spans="1:7" ht="24" customHeight="1">
      <c r="E28" s="12" t="s">
        <v>20</v>
      </c>
      <c r="F28" s="277"/>
      <c r="G28" s="278"/>
    </row>
    <row r="29" spans="1:7" ht="18.75" customHeight="1">
      <c r="A29" s="279" t="s">
        <v>21</v>
      </c>
      <c r="B29" s="279"/>
      <c r="C29" s="279"/>
      <c r="D29" s="279"/>
      <c r="E29" s="279"/>
      <c r="F29" s="279"/>
      <c r="G29" s="279"/>
    </row>
  </sheetData>
  <mergeCells count="21">
    <mergeCell ref="A1:B1"/>
    <mergeCell ref="B11:E11"/>
    <mergeCell ref="F15:G15"/>
    <mergeCell ref="A2:G2"/>
    <mergeCell ref="A4:G4"/>
    <mergeCell ref="A5:G5"/>
    <mergeCell ref="A7:G7"/>
    <mergeCell ref="B8:G8"/>
    <mergeCell ref="B9:G9"/>
    <mergeCell ref="B10:G10"/>
    <mergeCell ref="B12:G12"/>
    <mergeCell ref="B13:G13"/>
    <mergeCell ref="F1:G1"/>
    <mergeCell ref="F28:G28"/>
    <mergeCell ref="A29:G29"/>
    <mergeCell ref="E17:G17"/>
    <mergeCell ref="E18:G18"/>
    <mergeCell ref="E19:G19"/>
    <mergeCell ref="A21:G21"/>
    <mergeCell ref="E26:G26"/>
    <mergeCell ref="F27:G27"/>
  </mergeCells>
  <phoneticPr fontId="2"/>
  <dataValidations count="2">
    <dataValidation type="list" allowBlank="1" showInputMessage="1" showErrorMessage="1" sqref="B9:G9" xr:uid="{BA5D7D3A-45A6-45F6-8EA5-70B93D47E6DD}">
      <formula1>$J$8:$J$9</formula1>
    </dataValidation>
    <dataValidation type="list" allowBlank="1" showInputMessage="1" showErrorMessage="1" sqref="B11:E11" xr:uid="{4853C0F4-0CA9-4E23-8267-E5EEB8090FDD}">
      <formula1>$J$11:$J$12</formula1>
    </dataValidation>
  </dataValidations>
  <pageMargins left="0.25" right="0.25"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0270-4B00-41E7-B2EE-4C03CD5ACE7E}">
  <dimension ref="A1:P2"/>
  <sheetViews>
    <sheetView zoomScale="104" workbookViewId="0">
      <selection activeCell="M28" sqref="M28"/>
    </sheetView>
  </sheetViews>
  <sheetFormatPr defaultRowHeight="13.5"/>
  <cols>
    <col min="3" max="6" width="11.375" style="301" customWidth="1"/>
    <col min="7" max="16" width="11.375" customWidth="1"/>
  </cols>
  <sheetData>
    <row r="1" spans="1:16">
      <c r="A1" s="75" t="s">
        <v>139</v>
      </c>
      <c r="B1" s="75" t="s">
        <v>140</v>
      </c>
      <c r="C1" s="302" t="s">
        <v>141</v>
      </c>
      <c r="D1" s="302" t="s">
        <v>142</v>
      </c>
      <c r="E1" s="302" t="s">
        <v>143</v>
      </c>
      <c r="F1" s="302" t="s">
        <v>144</v>
      </c>
      <c r="G1" s="302" t="s">
        <v>145</v>
      </c>
      <c r="H1" s="302" t="s">
        <v>150</v>
      </c>
      <c r="I1" s="302" t="s">
        <v>151</v>
      </c>
      <c r="J1" s="302" t="s">
        <v>152</v>
      </c>
      <c r="K1" s="302" t="s">
        <v>146</v>
      </c>
      <c r="L1" s="302" t="s">
        <v>147</v>
      </c>
      <c r="M1" s="302" t="s">
        <v>40</v>
      </c>
      <c r="N1" s="302" t="s">
        <v>39</v>
      </c>
      <c r="O1" s="302" t="s">
        <v>149</v>
      </c>
      <c r="P1" s="302" t="s">
        <v>148</v>
      </c>
    </row>
    <row r="2" spans="1:16">
      <c r="A2">
        <f>①書式A!B2</f>
        <v>0</v>
      </c>
      <c r="B2">
        <f>①書式A!B34</f>
        <v>0</v>
      </c>
      <c r="C2" s="301">
        <f>①書式A!C4+①書式A!C36</f>
        <v>0</v>
      </c>
      <c r="D2" s="301">
        <f>①書式A!C18+①書式A!C49</f>
        <v>0</v>
      </c>
      <c r="E2" s="301">
        <f>①書式A!C63</f>
        <v>0</v>
      </c>
      <c r="F2" s="301">
        <f>①書式A!C77</f>
        <v>0</v>
      </c>
      <c r="G2">
        <f>'➁エントリー料他計算フォーム'!G10</f>
        <v>0</v>
      </c>
      <c r="K2" s="303">
        <f>'➁エントリー料他計算フォーム'!C25+'➁エントリー料他計算フォーム'!C26+'➁エントリー料他計算フォーム'!C27+'➁エントリー料他計算フォーム'!C28+'➁エントリー料他計算フォーム'!C29+'➁エントリー料他計算フォーム'!C30</f>
        <v>0</v>
      </c>
      <c r="L2" s="303">
        <f>'➁エントリー料他計算フォーム'!D25+'➁エントリー料他計算フォーム'!D26+'➁エントリー料他計算フォーム'!D27+'➁エントリー料他計算フォーム'!D28+'➁エントリー料他計算フォーム'!D29+'➁エントリー料他計算フォーム'!D30</f>
        <v>0</v>
      </c>
      <c r="M2" s="303">
        <f>'➁エントリー料他計算フォーム'!E25+'➁エントリー料他計算フォーム'!E26+'➁エントリー料他計算フォーム'!E27+'➁エントリー料他計算フォーム'!E28+'➁エントリー料他計算フォーム'!E29+'➁エントリー料他計算フォーム'!E30</f>
        <v>0</v>
      </c>
      <c r="N2" s="303">
        <f>'➁エントリー料他計算フォーム'!F25+'➁エントリー料他計算フォーム'!F26+'➁エントリー料他計算フォーム'!F27+'➁エントリー料他計算フォーム'!F28+'➁エントリー料他計算フォーム'!F29+'➁エントリー料他計算フォーム'!F30</f>
        <v>0</v>
      </c>
      <c r="O2" s="303">
        <f>'➁エントリー料他計算フォーム'!G33</f>
        <v>0</v>
      </c>
      <c r="P2" s="303">
        <f>SUM(K2:O2)</f>
        <v>0</v>
      </c>
    </row>
  </sheetData>
  <sheetProtection password="EDEB" sheet="1" objects="1" scenarios="1"/>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①書式A</vt:lpstr>
      <vt:lpstr>➁エントリー料他計算フォーム</vt:lpstr>
      <vt:lpstr>③書式B（メンバー表） 470 </vt:lpstr>
      <vt:lpstr>③書式C（メンバー表）スナイプ</vt:lpstr>
      <vt:lpstr>③書式D（メンバー表）420</vt:lpstr>
      <vt:lpstr>③書式E（メンバー表）ILCA6</vt:lpstr>
      <vt:lpstr>④書式F（支援艇出走願い書）</vt:lpstr>
      <vt:lpstr>集計</vt:lpstr>
      <vt:lpstr>'③書式B（メンバー表） 470 '!Print_Area</vt:lpstr>
      <vt:lpstr>'③書式C（メンバー表）スナイプ'!Print_Area</vt:lpstr>
      <vt:lpstr>'③書式D（メンバー表）420'!Print_Area</vt:lpstr>
      <vt:lpstr>'③書式E（メンバー表）ILCA6'!Print_Area</vt:lpstr>
      <vt:lpstr>'④書式F（支援艇出走願い書）'!Print_Area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dc:creator>
  <cp:lastModifiedBy>t-miyaza</cp:lastModifiedBy>
  <cp:lastPrinted>2023-02-12T08:42:06Z</cp:lastPrinted>
  <dcterms:created xsi:type="dcterms:W3CDTF">2021-06-02T09:51:40Z</dcterms:created>
  <dcterms:modified xsi:type="dcterms:W3CDTF">2026-03-25T06:12:32Z</dcterms:modified>
</cp:coreProperties>
</file>